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"/>
    </mc:Choice>
  </mc:AlternateContent>
  <bookViews>
    <workbookView xWindow="0" yWindow="0" windowWidth="23040" windowHeight="8616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O74" i="1" s="1"/>
  <c r="N81" i="1"/>
  <c r="M81" i="1"/>
  <c r="L81" i="1"/>
  <c r="K81" i="1"/>
  <c r="K74" i="1" s="1"/>
  <c r="J81" i="1"/>
  <c r="I81" i="1"/>
  <c r="H81" i="1"/>
  <c r="G81" i="1"/>
  <c r="G74" i="1" s="1"/>
  <c r="F81" i="1"/>
  <c r="E81" i="1"/>
  <c r="D81" i="1"/>
  <c r="C81" i="1"/>
  <c r="C74" i="1" s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N75" i="1"/>
  <c r="N74" i="1" s="1"/>
  <c r="M75" i="1"/>
  <c r="M74" i="1" s="1"/>
  <c r="L75" i="1"/>
  <c r="K75" i="1"/>
  <c r="J75" i="1"/>
  <c r="J74" i="1" s="1"/>
  <c r="I75" i="1"/>
  <c r="I74" i="1" s="1"/>
  <c r="H75" i="1"/>
  <c r="G75" i="1"/>
  <c r="F75" i="1"/>
  <c r="F74" i="1" s="1"/>
  <c r="E75" i="1"/>
  <c r="E74" i="1" s="1"/>
  <c r="D75" i="1"/>
  <c r="C75" i="1"/>
  <c r="B75" i="1"/>
  <c r="B74" i="1" s="1"/>
  <c r="L74" i="1"/>
  <c r="H74" i="1"/>
  <c r="D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P70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P65" i="1" s="1"/>
  <c r="F65" i="1"/>
  <c r="E65" i="1"/>
  <c r="D65" i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P52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P51" i="1" s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P50" i="1" s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P49" i="1" s="1"/>
  <c r="B49" i="1"/>
  <c r="O48" i="1"/>
  <c r="N48" i="1"/>
  <c r="M48" i="1"/>
  <c r="L48" i="1"/>
  <c r="K48" i="1"/>
  <c r="J48" i="1"/>
  <c r="I48" i="1"/>
  <c r="H48" i="1"/>
  <c r="G48" i="1"/>
  <c r="P48" i="1" s="1"/>
  <c r="F48" i="1"/>
  <c r="E48" i="1"/>
  <c r="D48" i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P47" i="1" s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P46" i="1" s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5" i="1"/>
  <c r="O25" i="1"/>
  <c r="N25" i="1"/>
  <c r="M25" i="1"/>
  <c r="L25" i="1"/>
  <c r="K25" i="1"/>
  <c r="J25" i="1"/>
  <c r="I25" i="1"/>
  <c r="H25" i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P13" i="1" s="1"/>
  <c r="F13" i="1"/>
  <c r="E13" i="1"/>
  <c r="D13" i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N10" i="1"/>
  <c r="N9" i="1" s="1"/>
  <c r="M10" i="1"/>
  <c r="M9" i="1" s="1"/>
  <c r="M83" i="1" s="1"/>
  <c r="L10" i="1"/>
  <c r="L9" i="1" s="1"/>
  <c r="L83" i="1" s="1"/>
  <c r="K10" i="1"/>
  <c r="J10" i="1"/>
  <c r="J9" i="1" s="1"/>
  <c r="I10" i="1"/>
  <c r="I9" i="1" s="1"/>
  <c r="I83" i="1" s="1"/>
  <c r="H10" i="1"/>
  <c r="H9" i="1" s="1"/>
  <c r="H83" i="1" s="1"/>
  <c r="G10" i="1"/>
  <c r="F10" i="1"/>
  <c r="F9" i="1" s="1"/>
  <c r="E10" i="1"/>
  <c r="E9" i="1" s="1"/>
  <c r="E83" i="1" s="1"/>
  <c r="D10" i="1"/>
  <c r="D9" i="1" s="1"/>
  <c r="D83" i="1" s="1"/>
  <c r="C10" i="1"/>
  <c r="B10" i="1"/>
  <c r="B9" i="1" s="1"/>
  <c r="O9" i="1"/>
  <c r="O83" i="1" s="1"/>
  <c r="K9" i="1"/>
  <c r="K83" i="1" s="1"/>
  <c r="G9" i="1"/>
  <c r="C9" i="1"/>
  <c r="C83" i="1" s="1"/>
  <c r="B83" i="1" l="1"/>
  <c r="J83" i="1"/>
  <c r="P62" i="1"/>
  <c r="G83" i="1"/>
  <c r="P16" i="1"/>
  <c r="P26" i="1"/>
  <c r="P67" i="1"/>
  <c r="P78" i="1"/>
  <c r="P74" i="1" s="1"/>
  <c r="F83" i="1"/>
  <c r="N83" i="1"/>
  <c r="P36" i="1"/>
  <c r="P9" i="1" s="1"/>
  <c r="P83" i="1" l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<sst xmlns="http://schemas.openxmlformats.org/spreadsheetml/2006/main" count="112" uniqueCount="112">
  <si>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</si>
  <si>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</si>
  <si>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2023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</si>
  <si>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</si>
  <si>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</si>
  <si>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</si>
  <si>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</si>
  <si>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</si>
  <si>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</si>
  <si>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</si>
  <si>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</si>
  <si>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</si>
  <si>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</si>
  <si>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</si>
  <si>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</si>
  <si>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</si>
  <si>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</si>
  <si>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</si>
  <si>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</si>
  <si>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</si>
  <si>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</si>
  <si>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</si>
  <si>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</si>
  <si>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</si>
  <si>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</si>
  <si>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</si>
  <si>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</si>
  <si>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</si>
  <si>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</si>
  <si>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</si>
  <si>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</si>
  <si>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</si>
  <si>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</si>
  <si>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</si>
  <si>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</si>
  <si>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</si>
  <si>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</si>
  <si>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</si>
  <si>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</si>
  <si>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</si>
  <si>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</si>
  <si>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</si>
  <si>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</si>
  <si>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</si>
  <si>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</si>
  <si>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</si>
  <si>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</si>
  <si>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</si>
  <si>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</si>
  <si>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</si>
  <si>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</si>
  <si>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</si>
  <si>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</si>
  <si>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</si>
  <si>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</si>
  <si>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</si>
  <si>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</si>
  <si>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</si>
  <si>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</si>
  <si>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</si>
  <si>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</si>
  <si>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</si>
  <si>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</si>
  <si>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</si>
  <si>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</si>
  <si>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</si>
  <si>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</si>
  <si>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</si>
  <si>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</si>
  <si>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</si>
  <si>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</si>
  <si>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</si>
  <si>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</si>
  <si>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</si>
  <si>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</si>
  <si>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</si>
  <si>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</si>
  <si>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</si>
  <si>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</si>
  <si>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</si>
  <si>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</si>
  <si>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</si>
  <si>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</si>
  <si>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</si>
  <si>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</si>
  <si>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</si>
  <si>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</si>
  <si>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</si>
  <si>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</si>
  <si>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</si>
  <si>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</si>
  <si>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</si>
  <si>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</si>
  <si>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</si>
  <si>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</si>
  <si>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</si>
  <si>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</si>
  <si>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30 de junio del 2023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</si>
  <si>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</si>
  <si>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</si>
  <si>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</si>
  <si>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</si>
  <si>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</si>
  <si>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</si>
  <si>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</si>
  <si>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r>
      <t xml:space="preserve">6-Fuente: </t>
    </r>
    <r>
      <rPr>
        <b/>
        <i/>
        <sz val="8"/>
        <rFont val="Calibri"/>
        <family val="2"/>
        <scheme val="minor"/>
      </rPr>
      <t>SIGEF</t>
    </r>
  </si>
  <si>
    <t>Definiciones: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</si>
  <si>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</si>
  <si>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</si>
  <si>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</si>
  <si>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Licda. Marina Tavarez</t>
  </si>
  <si>
    <t>Enc.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</si>
</sst>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43" fontId="5" fillId="0" borderId="0" xfId="1" applyFont="1" applyAlignment="1">
      <alignment vertical="center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4" borderId="8" xfId="1" applyFont="1" applyFill="1" applyBorder="1" applyAlignment="1">
      <alignment horizontal="left"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0" fontId="11" fillId="0" borderId="0" xfId="0" applyFont="1"/>
    <xf numFmtId="4" fontId="0" fillId="0" borderId="0" xfId="0" applyNumberForma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3978891" y="25400"/>
          <a:ext cx="1925319" cy="816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89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1</xdr:col>
      <xdr:colOff>205741</xdr:colOff>
      <xdr:row>5</xdr:row>
      <xdr:rowOff>60052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2663916" cy="1153160"/>
        </a:xfrm>
        <a:prstGeom prst="rect">
          <a:avLst/>
        </a:prstGeom>
      </xdr:spPr>
    </xdr:pic>
    <xdr:clientData/>
  </xdr:twoCellAnchor>
  <xdr:twoCellAnchor>
    <xdr:from>
      <xdr:col>13</xdr:col>
      <xdr:colOff>685801</xdr:colOff>
      <xdr:row>0</xdr:row>
      <xdr:rowOff>114300</xdr:rowOff>
    </xdr:from>
    <xdr:to>
      <xdr:col>15</xdr:col>
      <xdr:colOff>889001</xdr:colOff>
      <xdr:row>1</xdr:row>
      <xdr:rowOff>254000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6041" y="114300"/>
          <a:ext cx="1772920" cy="497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presupuesto%20y%20ejecuci&#243;n%20presupuestaria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382725312</v>
          </cell>
          <cell r="C12">
            <v>382725312</v>
          </cell>
        </row>
        <row r="13">
          <cell r="B13">
            <v>333588226</v>
          </cell>
          <cell r="C13">
            <v>333588226</v>
          </cell>
        </row>
        <row r="14">
          <cell r="B14">
            <v>11703600</v>
          </cell>
          <cell r="C14">
            <v>11703600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37433486</v>
          </cell>
          <cell r="C17">
            <v>37433486</v>
          </cell>
        </row>
        <row r="18">
          <cell r="B18">
            <v>207624708</v>
          </cell>
          <cell r="C18">
            <v>59600094.710000008</v>
          </cell>
        </row>
        <row r="19">
          <cell r="B19">
            <v>8120530</v>
          </cell>
          <cell r="C19">
            <v>8120530</v>
          </cell>
        </row>
        <row r="20">
          <cell r="B20">
            <v>381764</v>
          </cell>
          <cell r="C20">
            <v>644292</v>
          </cell>
        </row>
        <row r="21">
          <cell r="B21">
            <v>846136</v>
          </cell>
          <cell r="C21">
            <v>2160000</v>
          </cell>
        </row>
        <row r="22">
          <cell r="B22">
            <v>0</v>
          </cell>
          <cell r="C22">
            <v>0</v>
          </cell>
        </row>
        <row r="23">
          <cell r="B23">
            <v>19847101</v>
          </cell>
          <cell r="C23">
            <v>19847101</v>
          </cell>
        </row>
        <row r="24">
          <cell r="B24">
            <v>1554658</v>
          </cell>
          <cell r="C24">
            <v>1554658</v>
          </cell>
        </row>
        <row r="25">
          <cell r="B25">
            <v>152972500</v>
          </cell>
          <cell r="C25">
            <v>2107788.8700000048</v>
          </cell>
        </row>
        <row r="26">
          <cell r="B26">
            <v>18540976</v>
          </cell>
          <cell r="C26">
            <v>13749289.84</v>
          </cell>
        </row>
        <row r="27">
          <cell r="B27">
            <v>5361043</v>
          </cell>
          <cell r="C27">
            <v>11416435</v>
          </cell>
        </row>
        <row r="28">
          <cell r="B28">
            <v>105154201</v>
          </cell>
          <cell r="C28">
            <v>167096610.09</v>
          </cell>
        </row>
        <row r="29">
          <cell r="B29">
            <v>18806174</v>
          </cell>
          <cell r="C29">
            <v>27508148.119999997</v>
          </cell>
        </row>
        <row r="30">
          <cell r="B30">
            <v>2899012</v>
          </cell>
          <cell r="C30">
            <v>10214000</v>
          </cell>
        </row>
        <row r="31">
          <cell r="B31">
            <v>1436340</v>
          </cell>
          <cell r="C31">
            <v>3707995</v>
          </cell>
        </row>
        <row r="32">
          <cell r="B32">
            <v>0</v>
          </cell>
          <cell r="C32">
            <v>0</v>
          </cell>
        </row>
        <row r="33">
          <cell r="B33">
            <v>2463226</v>
          </cell>
          <cell r="C33">
            <v>1015910</v>
          </cell>
        </row>
        <row r="34">
          <cell r="B34">
            <v>10621432</v>
          </cell>
          <cell r="C34">
            <v>44822336.75</v>
          </cell>
        </row>
        <row r="35">
          <cell r="B35">
            <v>17373892</v>
          </cell>
          <cell r="C35">
            <v>12283622.52</v>
          </cell>
        </row>
        <row r="36">
          <cell r="B36">
            <v>0</v>
          </cell>
          <cell r="C36">
            <v>0</v>
          </cell>
        </row>
        <row r="37">
          <cell r="B37">
            <v>51554125</v>
          </cell>
          <cell r="C37">
            <v>67544597.700000003</v>
          </cell>
        </row>
        <row r="38">
          <cell r="B38">
            <v>4792000</v>
          </cell>
          <cell r="C38">
            <v>4792000</v>
          </cell>
        </row>
        <row r="39">
          <cell r="B39">
            <v>4792000</v>
          </cell>
          <cell r="C39">
            <v>4792000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30353783</v>
          </cell>
          <cell r="C54">
            <v>49341198.799999997</v>
          </cell>
        </row>
        <row r="55">
          <cell r="B55">
            <v>18196269</v>
          </cell>
          <cell r="C55">
            <v>14506456</v>
          </cell>
        </row>
        <row r="56">
          <cell r="B56">
            <v>1434060</v>
          </cell>
          <cell r="C56">
            <v>1309060</v>
          </cell>
        </row>
        <row r="57">
          <cell r="B57">
            <v>8650640</v>
          </cell>
          <cell r="C57">
            <v>8650640</v>
          </cell>
        </row>
        <row r="58">
          <cell r="B58">
            <v>0</v>
          </cell>
          <cell r="C58">
            <v>21292962</v>
          </cell>
        </row>
        <row r="59">
          <cell r="B59">
            <v>1705536</v>
          </cell>
          <cell r="C59">
            <v>2733180.8</v>
          </cell>
        </row>
        <row r="60">
          <cell r="B60">
            <v>167000</v>
          </cell>
          <cell r="C60">
            <v>662000</v>
          </cell>
        </row>
        <row r="61">
          <cell r="B61">
            <v>0</v>
          </cell>
          <cell r="C61">
            <v>0</v>
          </cell>
        </row>
        <row r="62">
          <cell r="B62">
            <v>147000</v>
          </cell>
          <cell r="C62">
            <v>147000</v>
          </cell>
        </row>
        <row r="63">
          <cell r="B63">
            <v>53278</v>
          </cell>
          <cell r="C63">
            <v>39900</v>
          </cell>
        </row>
        <row r="64">
          <cell r="B64">
            <v>23285250</v>
          </cell>
          <cell r="C64">
            <v>23285250</v>
          </cell>
        </row>
        <row r="65">
          <cell r="B65">
            <v>23285250</v>
          </cell>
          <cell r="C65">
            <v>23285250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 refreshError="1"/>
      <sheetData sheetId="2">
        <row r="12">
          <cell r="D12">
            <v>21713133.050000001</v>
          </cell>
          <cell r="E12">
            <v>36166939.850000001</v>
          </cell>
          <cell r="F12">
            <v>29933673.66</v>
          </cell>
          <cell r="G12">
            <v>22161290.48</v>
          </cell>
          <cell r="H12">
            <v>27934279.109999999</v>
          </cell>
          <cell r="I12">
            <v>31719254.530000001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169628570.68000001</v>
          </cell>
        </row>
        <row r="13">
          <cell r="D13">
            <v>18066455.23</v>
          </cell>
          <cell r="E13">
            <v>32519455.23</v>
          </cell>
          <cell r="F13">
            <v>26277455.23</v>
          </cell>
          <cell r="G13">
            <v>18567455.23</v>
          </cell>
          <cell r="H13">
            <v>24305472.98</v>
          </cell>
          <cell r="I13">
            <v>28163717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899800</v>
          </cell>
          <cell r="E14">
            <v>794800</v>
          </cell>
          <cell r="F14">
            <v>794800</v>
          </cell>
          <cell r="G14">
            <v>764800</v>
          </cell>
          <cell r="H14">
            <v>764800</v>
          </cell>
          <cell r="I14">
            <v>764800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D17">
            <v>2746877.8200000003</v>
          </cell>
          <cell r="E17">
            <v>2852684.62</v>
          </cell>
          <cell r="F17">
            <v>2861418.43</v>
          </cell>
          <cell r="G17">
            <v>2829035.2500000009</v>
          </cell>
          <cell r="H17">
            <v>2864006.1300000004</v>
          </cell>
          <cell r="I17">
            <v>2790737.53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2355479.38</v>
          </cell>
          <cell r="E18">
            <v>1634899.8399999999</v>
          </cell>
          <cell r="F18">
            <v>3413954.2</v>
          </cell>
          <cell r="G18">
            <v>2620006.2299999995</v>
          </cell>
          <cell r="H18">
            <v>5368077.96</v>
          </cell>
          <cell r="I18">
            <v>3662826.6599999997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578607.18999999994</v>
          </cell>
          <cell r="E19">
            <v>365573.68000000005</v>
          </cell>
          <cell r="F19">
            <v>649107.88</v>
          </cell>
          <cell r="G19">
            <v>344024.22</v>
          </cell>
          <cell r="H19">
            <v>1113770.8599999999</v>
          </cell>
          <cell r="I19">
            <v>646855.86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422470.68</v>
          </cell>
          <cell r="I20">
            <v>60583.56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123860</v>
          </cell>
          <cell r="H21">
            <v>0</v>
          </cell>
          <cell r="I21">
            <v>162950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1776872.19</v>
          </cell>
          <cell r="E23">
            <v>1251626.1599999999</v>
          </cell>
          <cell r="F23">
            <v>2271401.0300000003</v>
          </cell>
          <cell r="G23">
            <v>1733761.96</v>
          </cell>
          <cell r="H23">
            <v>1697240.6</v>
          </cell>
          <cell r="I23">
            <v>1702657.39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270720.28999999998</v>
          </cell>
          <cell r="G24">
            <v>0</v>
          </cell>
          <cell r="H24">
            <v>124441.1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163725</v>
          </cell>
          <cell r="G25">
            <v>305435.05000000005</v>
          </cell>
          <cell r="H25">
            <v>365234.72</v>
          </cell>
          <cell r="I25">
            <v>137919.57999999999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17700</v>
          </cell>
          <cell r="F26">
            <v>59000</v>
          </cell>
          <cell r="G26">
            <v>112925</v>
          </cell>
          <cell r="H26">
            <v>223020</v>
          </cell>
          <cell r="I26">
            <v>951860.27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1421900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D28">
            <v>0</v>
          </cell>
          <cell r="E28">
            <v>0</v>
          </cell>
          <cell r="F28">
            <v>4347537.51</v>
          </cell>
          <cell r="G28">
            <v>696795.06</v>
          </cell>
          <cell r="H28">
            <v>156779.82</v>
          </cell>
          <cell r="I28">
            <v>439930.3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E29">
            <v>0</v>
          </cell>
          <cell r="F29">
            <v>352012.1</v>
          </cell>
          <cell r="G29">
            <v>213329</v>
          </cell>
          <cell r="H29">
            <v>9261</v>
          </cell>
          <cell r="I29">
            <v>233035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5062.2</v>
          </cell>
          <cell r="G30">
            <v>0</v>
          </cell>
          <cell r="H30">
            <v>54693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E31">
            <v>0</v>
          </cell>
          <cell r="F31">
            <v>90333.72</v>
          </cell>
          <cell r="G31">
            <v>373116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111354.24000000001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E34">
            <v>0</v>
          </cell>
          <cell r="F34">
            <v>15232.62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2254300</v>
          </cell>
          <cell r="G35">
            <v>0</v>
          </cell>
          <cell r="H35">
            <v>92825.82</v>
          </cell>
          <cell r="I35">
            <v>55855.3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D37">
            <v>0</v>
          </cell>
          <cell r="E37">
            <v>0</v>
          </cell>
          <cell r="F37">
            <v>1519242.63</v>
          </cell>
          <cell r="G37">
            <v>110350.06000000001</v>
          </cell>
          <cell r="H37">
            <v>0</v>
          </cell>
          <cell r="I37">
            <v>151040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E38">
            <v>394811.2</v>
          </cell>
          <cell r="F38">
            <v>348726.01</v>
          </cell>
          <cell r="G38">
            <v>147675.32</v>
          </cell>
          <cell r="H38">
            <v>703407.8</v>
          </cell>
          <cell r="I38">
            <v>235196.39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E39">
            <v>394811.2</v>
          </cell>
          <cell r="F39">
            <v>348726.01</v>
          </cell>
          <cell r="G39">
            <v>147675.32</v>
          </cell>
          <cell r="H39">
            <v>703407.8</v>
          </cell>
          <cell r="I39">
            <v>235196.39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D54">
            <v>0</v>
          </cell>
          <cell r="E54">
            <v>0</v>
          </cell>
          <cell r="F54">
            <v>905697.45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F55">
            <v>601269.25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F56">
            <v>259682.6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O56">
            <v>0</v>
          </cell>
        </row>
        <row r="57">
          <cell r="D57">
            <v>0</v>
          </cell>
          <cell r="I57">
            <v>0</v>
          </cell>
          <cell r="L57">
            <v>0</v>
          </cell>
          <cell r="O57">
            <v>0</v>
          </cell>
        </row>
        <row r="58">
          <cell r="D58">
            <v>0</v>
          </cell>
          <cell r="L58">
            <v>0</v>
          </cell>
        </row>
        <row r="59">
          <cell r="D59">
            <v>0</v>
          </cell>
          <cell r="F59">
            <v>44745.599999999999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D60">
            <v>0</v>
          </cell>
          <cell r="M60">
            <v>0</v>
          </cell>
        </row>
        <row r="61">
          <cell r="D61">
            <v>0</v>
          </cell>
        </row>
        <row r="62">
          <cell r="D62">
            <v>0</v>
          </cell>
          <cell r="O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233713.38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233713.38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workbookViewId="0">
      <selection activeCell="I90" sqref="I90"/>
    </sheetView>
  </sheetViews>
  <sheetFormatPr baseColWidth="10" defaultRowHeight="14.4" x14ac:dyDescent="0.3"/>
  <cols>
    <col min="1" max="1" width="39.6640625" customWidth="1"/>
    <col min="2" max="2" width="17" style="9" customWidth="1"/>
    <col min="3" max="3" width="15.77734375" style="9" customWidth="1"/>
    <col min="4" max="9" width="14.44140625" style="9" bestFit="1" customWidth="1"/>
    <col min="10" max="10" width="6" style="9" customWidth="1"/>
    <col min="11" max="11" width="8.5546875" style="9" customWidth="1"/>
    <col min="12" max="12" width="12" style="9" customWidth="1"/>
    <col min="13" max="13" width="9" style="9" customWidth="1"/>
    <col min="14" max="14" width="12.109375" style="9" customWidth="1"/>
    <col min="15" max="15" width="10.77734375" style="9" customWidth="1"/>
    <col min="16" max="16" width="15.44140625" style="9" bestFit="1" customWidth="1"/>
  </cols>
  <sheetData>
    <row r="1" spans="1:16" ht="28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6" x14ac:dyDescent="0.3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6" x14ac:dyDescent="0.3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6" x14ac:dyDescent="0.3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">
      <c r="A9" s="18" t="s">
        <v>22</v>
      </c>
      <c r="B9" s="19">
        <f>B10+B16+B26+B36+B45+B52+B62+B67+B70</f>
        <v>753935254</v>
      </c>
      <c r="C9" s="19">
        <f t="shared" ref="C9:P9" si="0">C10+C16+C26+C36+C45+C52+C62+C67+C70</f>
        <v>686840465.60000002</v>
      </c>
      <c r="D9" s="19">
        <f t="shared" si="0"/>
        <v>24068612.43</v>
      </c>
      <c r="E9" s="19">
        <f t="shared" si="0"/>
        <v>38196650.890000001</v>
      </c>
      <c r="F9" s="19">
        <f t="shared" si="0"/>
        <v>39183302.210000001</v>
      </c>
      <c r="G9" s="19">
        <f t="shared" si="0"/>
        <v>25625767.09</v>
      </c>
      <c r="H9" s="19">
        <f t="shared" si="0"/>
        <v>34162544.689999998</v>
      </c>
      <c r="I9" s="19">
        <f t="shared" si="0"/>
        <v>36057207.879999995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197294085.19</v>
      </c>
    </row>
    <row r="10" spans="1:16" ht="28.8" x14ac:dyDescent="0.3">
      <c r="A10" s="20" t="s">
        <v>23</v>
      </c>
      <c r="B10" s="21">
        <f>'[1]P1 Presupuesto Aprobado'!B12</f>
        <v>382725312</v>
      </c>
      <c r="C10" s="21">
        <f>'[1]P1 Presupuesto Aprobado'!C12</f>
        <v>382725312</v>
      </c>
      <c r="D10" s="21">
        <f>'[1]P3 Ejecucion '!D12</f>
        <v>21713133.050000001</v>
      </c>
      <c r="E10" s="21">
        <f>'[1]P3 Ejecucion '!E12</f>
        <v>36166939.850000001</v>
      </c>
      <c r="F10" s="21">
        <f>'[1]P3 Ejecucion '!F12</f>
        <v>29933673.66</v>
      </c>
      <c r="G10" s="21">
        <f>'[1]P3 Ejecucion '!G12</f>
        <v>22161290.48</v>
      </c>
      <c r="H10" s="21">
        <f>'[1]P3 Ejecucion '!H12</f>
        <v>27934279.109999999</v>
      </c>
      <c r="I10" s="21">
        <f>'[1]P3 Ejecucion '!I12</f>
        <v>31719254.530000001</v>
      </c>
      <c r="J10" s="21">
        <f>'[1]P3 Ejecucion '!J12</f>
        <v>0</v>
      </c>
      <c r="K10" s="21">
        <f>'[1]P3 Ejecucion '!K12</f>
        <v>0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169628570.68000001</v>
      </c>
    </row>
    <row r="11" spans="1:16" x14ac:dyDescent="0.3">
      <c r="A11" s="22" t="s">
        <v>24</v>
      </c>
      <c r="B11" s="23">
        <f>'[1]P1 Presupuesto Aprobado'!B13</f>
        <v>333588226</v>
      </c>
      <c r="C11" s="23">
        <f>'[1]P1 Presupuesto Aprobado'!C13</f>
        <v>333588226</v>
      </c>
      <c r="D11" s="23">
        <f>'[1]P3 Ejecucion '!D13</f>
        <v>18066455.23</v>
      </c>
      <c r="E11" s="23">
        <f>'[1]P3 Ejecucion '!E13</f>
        <v>32519455.23</v>
      </c>
      <c r="F11" s="23">
        <f>'[1]P3 Ejecucion '!F13</f>
        <v>26277455.23</v>
      </c>
      <c r="G11" s="23">
        <f>'[1]P3 Ejecucion '!G13</f>
        <v>18567455.23</v>
      </c>
      <c r="H11" s="23">
        <f>'[1]P3 Ejecucion '!H13</f>
        <v>24305472.98</v>
      </c>
      <c r="I11" s="23">
        <f>'[1]P3 Ejecucion '!I13</f>
        <v>28163717</v>
      </c>
      <c r="J11" s="23">
        <f>'[1]P3 Ejecucion '!J13</f>
        <v>0</v>
      </c>
      <c r="K11" s="23">
        <f>'[1]P3 Ejecucion '!K13</f>
        <v>0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147900010.90000001</v>
      </c>
    </row>
    <row r="12" spans="1:16" x14ac:dyDescent="0.3">
      <c r="A12" s="22" t="s">
        <v>25</v>
      </c>
      <c r="B12" s="23">
        <f>'[1]P1 Presupuesto Aprobado'!B14</f>
        <v>11703600</v>
      </c>
      <c r="C12" s="23">
        <f>'[1]P1 Presupuesto Aprobado'!C14</f>
        <v>11703600</v>
      </c>
      <c r="D12" s="23">
        <f>'[1]P3 Ejecucion '!D14</f>
        <v>899800</v>
      </c>
      <c r="E12" s="23">
        <f>'[1]P3 Ejecucion '!E14</f>
        <v>794800</v>
      </c>
      <c r="F12" s="23">
        <f>'[1]P3 Ejecucion '!F14</f>
        <v>794800</v>
      </c>
      <c r="G12" s="23">
        <f>'[1]P3 Ejecucion '!G14</f>
        <v>764800</v>
      </c>
      <c r="H12" s="23">
        <f>'[1]P3 Ejecucion '!H14</f>
        <v>764800</v>
      </c>
      <c r="I12" s="23">
        <f>'[1]P3 Ejecucion '!I14</f>
        <v>764800</v>
      </c>
      <c r="J12" s="23">
        <f>'[1]P3 Ejecucion '!J14</f>
        <v>0</v>
      </c>
      <c r="K12" s="23">
        <f>'[1]P3 Ejecucion '!K14</f>
        <v>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4783800</v>
      </c>
    </row>
    <row r="13" spans="1:16" x14ac:dyDescent="0.3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ht="28.8" x14ac:dyDescent="0.3">
      <c r="A15" s="22" t="s">
        <v>28</v>
      </c>
      <c r="B15" s="23">
        <f>'[1]P1 Presupuesto Aprobado'!B17</f>
        <v>37433486</v>
      </c>
      <c r="C15" s="23">
        <f>'[1]P1 Presupuesto Aprobado'!C17</f>
        <v>37433486</v>
      </c>
      <c r="D15" s="23">
        <f>'[1]P3 Ejecucion '!D17</f>
        <v>2746877.8200000003</v>
      </c>
      <c r="E15" s="23">
        <f>'[1]P3 Ejecucion '!E17</f>
        <v>2852684.62</v>
      </c>
      <c r="F15" s="23">
        <f>'[1]P3 Ejecucion '!F17</f>
        <v>2861418.43</v>
      </c>
      <c r="G15" s="23">
        <f>'[1]P3 Ejecucion '!G17</f>
        <v>2829035.2500000009</v>
      </c>
      <c r="H15" s="23">
        <f>'[1]P3 Ejecucion '!H17</f>
        <v>2864006.1300000004</v>
      </c>
      <c r="I15" s="23">
        <f>'[1]P3 Ejecucion '!I17</f>
        <v>2790737.53</v>
      </c>
      <c r="J15" s="23">
        <f>'[1]P3 Ejecucion '!J17</f>
        <v>0</v>
      </c>
      <c r="K15" s="23">
        <f>'[1]P3 Ejecucion '!K17</f>
        <v>0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16944759.780000001</v>
      </c>
    </row>
    <row r="16" spans="1:16" x14ac:dyDescent="0.3">
      <c r="A16" s="25" t="s">
        <v>29</v>
      </c>
      <c r="B16" s="21">
        <f>'[1]P1 Presupuesto Aprobado'!B18</f>
        <v>207624708</v>
      </c>
      <c r="C16" s="21">
        <f>'[1]P1 Presupuesto Aprobado'!C18</f>
        <v>59600094.710000008</v>
      </c>
      <c r="D16" s="21">
        <f>'[1]P3 Ejecucion '!D18</f>
        <v>2355479.38</v>
      </c>
      <c r="E16" s="21">
        <f>'[1]P3 Ejecucion '!E18</f>
        <v>1634899.8399999999</v>
      </c>
      <c r="F16" s="21">
        <f>'[1]P3 Ejecucion '!F18</f>
        <v>3413954.2</v>
      </c>
      <c r="G16" s="21">
        <f>'[1]P3 Ejecucion '!G18</f>
        <v>2620006.2299999995</v>
      </c>
      <c r="H16" s="21">
        <f>'[1]P3 Ejecucion '!H18</f>
        <v>5368077.96</v>
      </c>
      <c r="I16" s="21">
        <f>'[1]P3 Ejecucion '!I18</f>
        <v>3662826.6599999997</v>
      </c>
      <c r="J16" s="21">
        <f>'[1]P3 Ejecucion '!J18</f>
        <v>0</v>
      </c>
      <c r="K16" s="21">
        <f>'[1]P3 Ejecucion '!K18</f>
        <v>0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19055244.27</v>
      </c>
    </row>
    <row r="17" spans="1:16" x14ac:dyDescent="0.3">
      <c r="A17" s="22" t="s">
        <v>30</v>
      </c>
      <c r="B17" s="23">
        <f>'[1]P1 Presupuesto Aprobado'!B19</f>
        <v>8120530</v>
      </c>
      <c r="C17" s="23">
        <f>'[1]P1 Presupuesto Aprobado'!C19</f>
        <v>8120530</v>
      </c>
      <c r="D17" s="23">
        <f>'[1]P3 Ejecucion '!D19</f>
        <v>578607.18999999994</v>
      </c>
      <c r="E17" s="23">
        <f>'[1]P3 Ejecucion '!E19</f>
        <v>365573.68000000005</v>
      </c>
      <c r="F17" s="23">
        <f>'[1]P3 Ejecucion '!F19</f>
        <v>649107.88</v>
      </c>
      <c r="G17" s="23">
        <f>'[1]P3 Ejecucion '!G19</f>
        <v>344024.22</v>
      </c>
      <c r="H17" s="23">
        <f>'[1]P3 Ejecucion '!H19</f>
        <v>1113770.8599999999</v>
      </c>
      <c r="I17" s="23">
        <f>'[1]P3 Ejecucion '!I19</f>
        <v>646855.86</v>
      </c>
      <c r="J17" s="23">
        <f>'[1]P3 Ejecucion '!J19</f>
        <v>0</v>
      </c>
      <c r="K17" s="23">
        <f>'[1]P3 Ejecucion '!K19</f>
        <v>0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3697939.69</v>
      </c>
    </row>
    <row r="18" spans="1:16" ht="28.8" x14ac:dyDescent="0.3">
      <c r="A18" s="22" t="s">
        <v>31</v>
      </c>
      <c r="B18" s="23">
        <f>'[1]P1 Presupuesto Aprobado'!B20</f>
        <v>381764</v>
      </c>
      <c r="C18" s="23">
        <f>'[1]P1 Presupuesto Aprobado'!C20</f>
        <v>644292</v>
      </c>
      <c r="D18" s="23">
        <f>'[1]P3 Ejecucion '!D20</f>
        <v>0</v>
      </c>
      <c r="E18" s="23">
        <f>'[1]P3 Ejecucion '!E20</f>
        <v>0</v>
      </c>
      <c r="F18" s="23">
        <f>'[1]P3 Ejecucion '!F20</f>
        <v>0</v>
      </c>
      <c r="G18" s="23">
        <f>'[1]P3 Ejecucion '!G20</f>
        <v>0</v>
      </c>
      <c r="H18" s="23">
        <f>'[1]P3 Ejecucion '!H20</f>
        <v>422470.68</v>
      </c>
      <c r="I18" s="23">
        <f>'[1]P3 Ejecucion '!I20</f>
        <v>60583.56</v>
      </c>
      <c r="J18" s="23">
        <f>'[1]P3 Ejecucion '!J20</f>
        <v>0</v>
      </c>
      <c r="K18" s="23">
        <f>'[1]P3 Ejecucion '!K20</f>
        <v>0</v>
      </c>
      <c r="L18" s="23">
        <f>'[1]P3 Ejecucion '!L20</f>
        <v>0</v>
      </c>
      <c r="M18" s="23">
        <f>'[1]P3 Ejecucion '!M20</f>
        <v>0</v>
      </c>
      <c r="N18" s="23">
        <f>'[1]P3 Ejecucion '!N20</f>
        <v>0</v>
      </c>
      <c r="O18" s="23">
        <f>'[1]P3 Ejecucion '!O20</f>
        <v>0</v>
      </c>
      <c r="P18" s="24">
        <f t="shared" si="1"/>
        <v>483054.24</v>
      </c>
    </row>
    <row r="19" spans="1:16" x14ac:dyDescent="0.3">
      <c r="A19" s="22" t="s">
        <v>32</v>
      </c>
      <c r="B19" s="23">
        <f>'[1]P1 Presupuesto Aprobado'!B21</f>
        <v>846136</v>
      </c>
      <c r="C19" s="23">
        <f>'[1]P1 Presupuesto Aprobado'!C21</f>
        <v>2160000</v>
      </c>
      <c r="D19" s="23">
        <f>'[1]P3 Ejecucion '!D21</f>
        <v>0</v>
      </c>
      <c r="E19" s="23">
        <f>'[1]P3 Ejecucion '!E21</f>
        <v>0</v>
      </c>
      <c r="F19" s="23">
        <f>'[1]P3 Ejecucion '!F21</f>
        <v>0</v>
      </c>
      <c r="G19" s="23">
        <f>'[1]P3 Ejecucion '!G21</f>
        <v>123860</v>
      </c>
      <c r="H19" s="23">
        <f>'[1]P3 Ejecucion '!H21</f>
        <v>0</v>
      </c>
      <c r="I19" s="23">
        <f>'[1]P3 Ejecucion '!I21</f>
        <v>162950</v>
      </c>
      <c r="J19" s="23">
        <f>'[1]P3 Ejecucion '!J21</f>
        <v>0</v>
      </c>
      <c r="K19" s="23">
        <f>'[1]P3 Ejecucion '!K21</f>
        <v>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286810</v>
      </c>
    </row>
    <row r="20" spans="1:16" x14ac:dyDescent="0.3">
      <c r="A20" s="22" t="s">
        <v>33</v>
      </c>
      <c r="B20" s="23">
        <f>'[1]P1 Presupuesto Aprobado'!B22</f>
        <v>0</v>
      </c>
      <c r="C20" s="23">
        <f>'[1]P1 Presupuesto Aprobado'!C22</f>
        <v>0</v>
      </c>
      <c r="D20" s="23">
        <f>'[1]P3 Ejecucion '!D22</f>
        <v>0</v>
      </c>
      <c r="E20" s="23">
        <f>'[1]P3 Ejecucion '!E22</f>
        <v>0</v>
      </c>
      <c r="F20" s="23">
        <f>'[1]P3 Ejecucion '!F22</f>
        <v>0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0</v>
      </c>
    </row>
    <row r="21" spans="1:16" x14ac:dyDescent="0.3">
      <c r="A21" s="22" t="s">
        <v>34</v>
      </c>
      <c r="B21" s="23">
        <f>'[1]P1 Presupuesto Aprobado'!B23</f>
        <v>19847101</v>
      </c>
      <c r="C21" s="23">
        <f>'[1]P1 Presupuesto Aprobado'!C23</f>
        <v>19847101</v>
      </c>
      <c r="D21" s="23">
        <f>'[1]P3 Ejecucion '!D23</f>
        <v>1776872.19</v>
      </c>
      <c r="E21" s="23">
        <f>'[1]P3 Ejecucion '!E23</f>
        <v>1251626.1599999999</v>
      </c>
      <c r="F21" s="23">
        <f>'[1]P3 Ejecucion '!F23</f>
        <v>2271401.0300000003</v>
      </c>
      <c r="G21" s="23">
        <f>'[1]P3 Ejecucion '!G23</f>
        <v>1733761.96</v>
      </c>
      <c r="H21" s="23">
        <f>'[1]P3 Ejecucion '!H23</f>
        <v>1697240.6</v>
      </c>
      <c r="I21" s="23">
        <f>'[1]P3 Ejecucion '!I23</f>
        <v>1702657.39</v>
      </c>
      <c r="J21" s="23">
        <f>'[1]P3 Ejecucion '!J23</f>
        <v>0</v>
      </c>
      <c r="K21" s="23">
        <f>'[1]P3 Ejecucion '!K23</f>
        <v>0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10433559.33</v>
      </c>
    </row>
    <row r="22" spans="1:16" x14ac:dyDescent="0.3">
      <c r="A22" s="22" t="s">
        <v>35</v>
      </c>
      <c r="B22" s="23">
        <f>'[1]P1 Presupuesto Aprobado'!B24</f>
        <v>1554658</v>
      </c>
      <c r="C22" s="23">
        <f>'[1]P1 Presupuesto Aprobado'!C24</f>
        <v>1554658</v>
      </c>
      <c r="D22" s="23">
        <f>'[1]P3 Ejecucion '!D24</f>
        <v>0</v>
      </c>
      <c r="E22" s="23">
        <f>'[1]P3 Ejecucion '!E24</f>
        <v>0</v>
      </c>
      <c r="F22" s="23">
        <f>'[1]P3 Ejecucion '!F24</f>
        <v>270720.28999999998</v>
      </c>
      <c r="G22" s="23">
        <f>'[1]P3 Ejecucion '!G24</f>
        <v>0</v>
      </c>
      <c r="H22" s="23">
        <f>'[1]P3 Ejecucion '!H24</f>
        <v>124441.1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395161.39</v>
      </c>
    </row>
    <row r="23" spans="1:16" ht="43.2" x14ac:dyDescent="0.3">
      <c r="A23" s="22" t="s">
        <v>36</v>
      </c>
      <c r="B23" s="23">
        <f>'[1]P1 Presupuesto Aprobado'!B25</f>
        <v>152972500</v>
      </c>
      <c r="C23" s="23">
        <f>'[1]P1 Presupuesto Aprobado'!C25</f>
        <v>2107788.8700000048</v>
      </c>
      <c r="D23" s="23">
        <f>'[1]P3 Ejecucion '!D25</f>
        <v>0</v>
      </c>
      <c r="E23" s="23">
        <f>'[1]P3 Ejecucion '!E25</f>
        <v>0</v>
      </c>
      <c r="F23" s="23">
        <f>'[1]P3 Ejecucion '!F25</f>
        <v>163725</v>
      </c>
      <c r="G23" s="23">
        <f>'[1]P3 Ejecucion '!G25</f>
        <v>305435.05000000005</v>
      </c>
      <c r="H23" s="23">
        <f>'[1]P3 Ejecucion '!H25</f>
        <v>365234.72</v>
      </c>
      <c r="I23" s="23">
        <f>'[1]P3 Ejecucion '!I25</f>
        <v>137919.57999999999</v>
      </c>
      <c r="J23" s="23">
        <f>'[1]P3 Ejecucion '!J25</f>
        <v>0</v>
      </c>
      <c r="K23" s="23">
        <f>'[1]P3 Ejecucion '!K25</f>
        <v>0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972314.35</v>
      </c>
    </row>
    <row r="24" spans="1:16" ht="28.8" x14ac:dyDescent="0.3">
      <c r="A24" s="22" t="s">
        <v>37</v>
      </c>
      <c r="B24" s="23">
        <f>'[1]P1 Presupuesto Aprobado'!B26</f>
        <v>18540976</v>
      </c>
      <c r="C24" s="23">
        <f>'[1]P1 Presupuesto Aprobado'!C26</f>
        <v>13749289.84</v>
      </c>
      <c r="D24" s="23">
        <f>'[1]P3 Ejecucion '!D26</f>
        <v>0</v>
      </c>
      <c r="E24" s="23">
        <f>'[1]P3 Ejecucion '!E26</f>
        <v>17700</v>
      </c>
      <c r="F24" s="23">
        <f>'[1]P3 Ejecucion '!F26</f>
        <v>59000</v>
      </c>
      <c r="G24" s="23">
        <f>'[1]P3 Ejecucion '!G26</f>
        <v>112925</v>
      </c>
      <c r="H24" s="23">
        <f>'[1]P3 Ejecucion '!H26</f>
        <v>223020</v>
      </c>
      <c r="I24" s="23">
        <f>'[1]P3 Ejecucion '!I26</f>
        <v>951860.27</v>
      </c>
      <c r="J24" s="23">
        <f>'[1]P3 Ejecucion '!J26</f>
        <v>0</v>
      </c>
      <c r="K24" s="23">
        <f>'[1]P3 Ejecucion '!K26</f>
        <v>0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1364505.27</v>
      </c>
    </row>
    <row r="25" spans="1:16" ht="28.8" x14ac:dyDescent="0.3">
      <c r="A25" s="22" t="s">
        <v>38</v>
      </c>
      <c r="B25" s="23">
        <f>'[1]P1 Presupuesto Aprobado'!B27</f>
        <v>5361043</v>
      </c>
      <c r="C25" s="23">
        <f>'[1]P1 Presupuesto Aprobado'!C27</f>
        <v>11416435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1421900</v>
      </c>
      <c r="I25" s="23">
        <f>'[1]P3 Ejecucion '!I27</f>
        <v>0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1421900</v>
      </c>
    </row>
    <row r="26" spans="1:16" x14ac:dyDescent="0.3">
      <c r="A26" s="25" t="s">
        <v>39</v>
      </c>
      <c r="B26" s="21">
        <f>'[1]P1 Presupuesto Aprobado'!B28</f>
        <v>105154201</v>
      </c>
      <c r="C26" s="21">
        <f>'[1]P1 Presupuesto Aprobado'!C28</f>
        <v>167096610.09</v>
      </c>
      <c r="D26" s="21">
        <f>'[1]P3 Ejecucion '!D28</f>
        <v>0</v>
      </c>
      <c r="E26" s="21">
        <f>'[1]P3 Ejecucion '!E28</f>
        <v>0</v>
      </c>
      <c r="F26" s="21">
        <f>'[1]P3 Ejecucion '!F28</f>
        <v>4347537.51</v>
      </c>
      <c r="G26" s="21">
        <f>'[1]P3 Ejecucion '!G28</f>
        <v>696795.06</v>
      </c>
      <c r="H26" s="21">
        <f>'[1]P3 Ejecucion '!H28</f>
        <v>156779.82</v>
      </c>
      <c r="I26" s="21">
        <f>'[1]P3 Ejecucion '!I28</f>
        <v>439930.3</v>
      </c>
      <c r="J26" s="21">
        <f>'[1]P3 Ejecucion '!J28</f>
        <v>0</v>
      </c>
      <c r="K26" s="21">
        <f>'[1]P3 Ejecucion '!K28</f>
        <v>0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6">
        <f t="shared" ref="P26" si="3">P27+P28+P29+P30+P31+P32+P33+P34+P35</f>
        <v>5641042.6899999995</v>
      </c>
    </row>
    <row r="27" spans="1:16" ht="28.8" x14ac:dyDescent="0.3">
      <c r="A27" s="27" t="s">
        <v>40</v>
      </c>
      <c r="B27" s="28">
        <f>'[1]P1 Presupuesto Aprobado'!B29</f>
        <v>18806174</v>
      </c>
      <c r="C27" s="28">
        <f>'[1]P1 Presupuesto Aprobado'!C29</f>
        <v>27508148.119999997</v>
      </c>
      <c r="D27" s="28">
        <f>'[1]P3 Ejecucion '!D29</f>
        <v>0</v>
      </c>
      <c r="E27" s="28">
        <f>'[1]P3 Ejecucion '!E29</f>
        <v>0</v>
      </c>
      <c r="F27" s="28">
        <f>'[1]P3 Ejecucion '!F29</f>
        <v>352012.1</v>
      </c>
      <c r="G27" s="28">
        <f>'[1]P3 Ejecucion '!G29</f>
        <v>213329</v>
      </c>
      <c r="H27" s="28">
        <f>'[1]P3 Ejecucion '!H29</f>
        <v>9261</v>
      </c>
      <c r="I27" s="28">
        <f>'[1]P3 Ejecucion '!I29</f>
        <v>233035</v>
      </c>
      <c r="J27" s="28">
        <f>'[1]P3 Ejecucion '!J29</f>
        <v>0</v>
      </c>
      <c r="K27" s="28">
        <f>'[1]P3 Ejecucion '!K29</f>
        <v>0</v>
      </c>
      <c r="L27" s="28">
        <f>'[1]P3 Ejecucion '!L29</f>
        <v>0</v>
      </c>
      <c r="M27" s="28">
        <f>'[1]P3 Ejecucion '!M29</f>
        <v>0</v>
      </c>
      <c r="N27" s="28">
        <f>'[1]P3 Ejecucion '!N29</f>
        <v>0</v>
      </c>
      <c r="O27" s="28">
        <f>'[1]P3 Ejecucion '!O29</f>
        <v>0</v>
      </c>
      <c r="P27" s="29">
        <f t="shared" si="1"/>
        <v>807637.1</v>
      </c>
    </row>
    <row r="28" spans="1:16" x14ac:dyDescent="0.3">
      <c r="A28" s="27" t="s">
        <v>41</v>
      </c>
      <c r="B28" s="28">
        <f>'[1]P1 Presupuesto Aprobado'!B30</f>
        <v>2899012</v>
      </c>
      <c r="C28" s="28">
        <f>'[1]P1 Presupuesto Aprobado'!C30</f>
        <v>10214000</v>
      </c>
      <c r="D28" s="28">
        <f>'[1]P3 Ejecucion '!D30</f>
        <v>0</v>
      </c>
      <c r="E28" s="28">
        <f>'[1]P3 Ejecucion '!E30</f>
        <v>0</v>
      </c>
      <c r="F28" s="28">
        <f>'[1]P3 Ejecucion '!F30</f>
        <v>5062.2</v>
      </c>
      <c r="G28" s="28">
        <f>'[1]P3 Ejecucion '!G30</f>
        <v>0</v>
      </c>
      <c r="H28" s="28">
        <f>'[1]P3 Ejecucion '!H30</f>
        <v>54693</v>
      </c>
      <c r="I28" s="28">
        <f>'[1]P3 Ejecucion '!I30</f>
        <v>0</v>
      </c>
      <c r="J28" s="28">
        <f>'[1]P3 Ejecucion '!J30</f>
        <v>0</v>
      </c>
      <c r="K28" s="28">
        <f>'[1]P3 Ejecucion '!K30</f>
        <v>0</v>
      </c>
      <c r="L28" s="28">
        <f>'[1]P3 Ejecucion '!L30</f>
        <v>0</v>
      </c>
      <c r="M28" s="28">
        <f>'[1]P3 Ejecucion '!M30</f>
        <v>0</v>
      </c>
      <c r="N28" s="28">
        <f>'[1]P3 Ejecucion '!N30</f>
        <v>0</v>
      </c>
      <c r="O28" s="28">
        <f>'[1]P3 Ejecucion '!O30</f>
        <v>0</v>
      </c>
      <c r="P28" s="29">
        <f t="shared" si="1"/>
        <v>59755.199999999997</v>
      </c>
    </row>
    <row r="29" spans="1:16" ht="28.8" x14ac:dyDescent="0.3">
      <c r="A29" s="27" t="s">
        <v>42</v>
      </c>
      <c r="B29" s="28">
        <f>'[1]P1 Presupuesto Aprobado'!B31</f>
        <v>1436340</v>
      </c>
      <c r="C29" s="28">
        <f>'[1]P1 Presupuesto Aprobado'!C31</f>
        <v>3707995</v>
      </c>
      <c r="D29" s="28">
        <f>'[1]P3 Ejecucion '!D31</f>
        <v>0</v>
      </c>
      <c r="E29" s="28">
        <f>'[1]P3 Ejecucion '!E31</f>
        <v>0</v>
      </c>
      <c r="F29" s="28">
        <f>'[1]P3 Ejecucion '!F31</f>
        <v>90333.72</v>
      </c>
      <c r="G29" s="28">
        <f>'[1]P3 Ejecucion '!G31</f>
        <v>373116</v>
      </c>
      <c r="H29" s="28">
        <f>'[1]P3 Ejecucion '!H31</f>
        <v>0</v>
      </c>
      <c r="I29" s="28">
        <f>'[1]P3 Ejecucion '!I31</f>
        <v>0</v>
      </c>
      <c r="J29" s="28">
        <f>'[1]P3 Ejecucion '!J31</f>
        <v>0</v>
      </c>
      <c r="K29" s="28">
        <f>'[1]P3 Ejecucion '!K31</f>
        <v>0</v>
      </c>
      <c r="L29" s="28">
        <f>'[1]P3 Ejecucion '!L31</f>
        <v>0</v>
      </c>
      <c r="M29" s="28">
        <f>'[1]P3 Ejecucion '!M31</f>
        <v>0</v>
      </c>
      <c r="N29" s="28">
        <f>'[1]P3 Ejecucion '!N31</f>
        <v>0</v>
      </c>
      <c r="O29" s="28">
        <f>'[1]P3 Ejecucion '!O31</f>
        <v>0</v>
      </c>
      <c r="P29" s="29">
        <f t="shared" si="1"/>
        <v>463449.72</v>
      </c>
    </row>
    <row r="30" spans="1:16" x14ac:dyDescent="0.3">
      <c r="A30" s="27" t="s">
        <v>43</v>
      </c>
      <c r="B30" s="28">
        <f>'[1]P1 Presupuesto Aprobado'!B32</f>
        <v>0</v>
      </c>
      <c r="C30" s="28">
        <f>'[1]P1 Presupuesto Aprobado'!C32</f>
        <v>0</v>
      </c>
      <c r="D30" s="28">
        <f>'[1]P3 Ejecucion '!D32</f>
        <v>0</v>
      </c>
      <c r="E30" s="28">
        <f>'[1]P3 Ejecucion '!E32</f>
        <v>0</v>
      </c>
      <c r="F30" s="28">
        <f>'[1]P3 Ejecucion '!F32</f>
        <v>0</v>
      </c>
      <c r="G30" s="28">
        <f>'[1]P3 Ejecucion '!G32</f>
        <v>0</v>
      </c>
      <c r="H30" s="28">
        <f>'[1]P3 Ejecucion '!H32</f>
        <v>0</v>
      </c>
      <c r="I30" s="28">
        <f>'[1]P3 Ejecucion '!I32</f>
        <v>0</v>
      </c>
      <c r="J30" s="28">
        <f>'[1]P3 Ejecucion '!J32</f>
        <v>0</v>
      </c>
      <c r="K30" s="28">
        <f>'[1]P3 Ejecucion '!K32</f>
        <v>0</v>
      </c>
      <c r="L30" s="28">
        <f>'[1]P3 Ejecucion '!L32</f>
        <v>0</v>
      </c>
      <c r="M30" s="28">
        <f>'[1]P3 Ejecucion '!M32</f>
        <v>0</v>
      </c>
      <c r="N30" s="28">
        <f>'[1]P3 Ejecucion '!N32</f>
        <v>0</v>
      </c>
      <c r="O30" s="28">
        <f>'[1]P3 Ejecucion '!O32</f>
        <v>0</v>
      </c>
      <c r="P30" s="29">
        <f t="shared" si="1"/>
        <v>0</v>
      </c>
    </row>
    <row r="31" spans="1:16" ht="28.8" x14ac:dyDescent="0.3">
      <c r="A31" s="27" t="s">
        <v>44</v>
      </c>
      <c r="B31" s="28">
        <f>'[1]P1 Presupuesto Aprobado'!B33</f>
        <v>2463226</v>
      </c>
      <c r="C31" s="28">
        <f>'[1]P1 Presupuesto Aprobado'!C33</f>
        <v>1015910</v>
      </c>
      <c r="D31" s="28">
        <f>'[1]P3 Ejecucion '!D33</f>
        <v>0</v>
      </c>
      <c r="E31" s="28">
        <f>'[1]P3 Ejecucion '!E33</f>
        <v>0</v>
      </c>
      <c r="F31" s="28">
        <f>'[1]P3 Ejecucion '!F33</f>
        <v>111354.24000000001</v>
      </c>
      <c r="G31" s="28">
        <f>'[1]P3 Ejecucion '!G33</f>
        <v>0</v>
      </c>
      <c r="H31" s="28">
        <f>'[1]P3 Ejecucion '!H33</f>
        <v>0</v>
      </c>
      <c r="I31" s="28">
        <f>'[1]P3 Ejecucion '!I33</f>
        <v>0</v>
      </c>
      <c r="J31" s="28">
        <f>'[1]P3 Ejecucion '!J33</f>
        <v>0</v>
      </c>
      <c r="K31" s="28">
        <f>'[1]P3 Ejecucion '!K33</f>
        <v>0</v>
      </c>
      <c r="L31" s="28">
        <f>'[1]P3 Ejecucion '!L33</f>
        <v>0</v>
      </c>
      <c r="M31" s="28">
        <f>'[1]P3 Ejecucion '!M33</f>
        <v>0</v>
      </c>
      <c r="N31" s="28">
        <f>'[1]P3 Ejecucion '!N33</f>
        <v>0</v>
      </c>
      <c r="O31" s="28">
        <f>'[1]P3 Ejecucion '!O33</f>
        <v>0</v>
      </c>
      <c r="P31" s="29">
        <f t="shared" si="1"/>
        <v>111354.24000000001</v>
      </c>
    </row>
    <row r="32" spans="1:16" ht="28.8" x14ac:dyDescent="0.3">
      <c r="A32" s="27" t="s">
        <v>45</v>
      </c>
      <c r="B32" s="28">
        <f>'[1]P1 Presupuesto Aprobado'!B34</f>
        <v>10621432</v>
      </c>
      <c r="C32" s="28">
        <f>'[1]P1 Presupuesto Aprobado'!C34</f>
        <v>44822336.75</v>
      </c>
      <c r="D32" s="28">
        <f>'[1]P3 Ejecucion '!D34</f>
        <v>0</v>
      </c>
      <c r="E32" s="28">
        <f>'[1]P3 Ejecucion '!E34</f>
        <v>0</v>
      </c>
      <c r="F32" s="28">
        <f>'[1]P3 Ejecucion '!F34</f>
        <v>15232.62</v>
      </c>
      <c r="G32" s="28">
        <f>'[1]P3 Ejecucion '!G34</f>
        <v>0</v>
      </c>
      <c r="H32" s="28">
        <f>'[1]P3 Ejecucion '!H34</f>
        <v>0</v>
      </c>
      <c r="I32" s="28">
        <f>'[1]P3 Ejecucion '!I34</f>
        <v>0</v>
      </c>
      <c r="J32" s="28">
        <f>'[1]P3 Ejecucion '!J34</f>
        <v>0</v>
      </c>
      <c r="K32" s="28">
        <f>'[1]P3 Ejecucion '!K34</f>
        <v>0</v>
      </c>
      <c r="L32" s="28">
        <f>'[1]P3 Ejecucion '!L34</f>
        <v>0</v>
      </c>
      <c r="M32" s="28">
        <f>'[1]P3 Ejecucion '!M34</f>
        <v>0</v>
      </c>
      <c r="N32" s="28">
        <f>'[1]P3 Ejecucion '!N34</f>
        <v>0</v>
      </c>
      <c r="O32" s="28">
        <f>'[1]P3 Ejecucion '!O34</f>
        <v>0</v>
      </c>
      <c r="P32" s="29">
        <f t="shared" si="1"/>
        <v>15232.62</v>
      </c>
    </row>
    <row r="33" spans="1:16" ht="28.8" x14ac:dyDescent="0.3">
      <c r="A33" s="22" t="s">
        <v>46</v>
      </c>
      <c r="B33" s="23">
        <f>'[1]P1 Presupuesto Aprobado'!B35</f>
        <v>17373892</v>
      </c>
      <c r="C33" s="23">
        <f>'[1]P1 Presupuesto Aprobado'!C35</f>
        <v>12283622.52</v>
      </c>
      <c r="D33" s="23">
        <f>'[1]P3 Ejecucion '!D35</f>
        <v>0</v>
      </c>
      <c r="E33" s="23">
        <f>'[1]P3 Ejecucion '!E35</f>
        <v>0</v>
      </c>
      <c r="F33" s="23">
        <f>'[1]P3 Ejecucion '!F35</f>
        <v>2254300</v>
      </c>
      <c r="G33" s="23">
        <f>'[1]P3 Ejecucion '!G35</f>
        <v>0</v>
      </c>
      <c r="H33" s="23">
        <f>'[1]P3 Ejecucion '!H35</f>
        <v>92825.82</v>
      </c>
      <c r="I33" s="23">
        <f>'[1]P3 Ejecucion '!I35</f>
        <v>55855.3</v>
      </c>
      <c r="J33" s="23">
        <f>'[1]P3 Ejecucion '!J35</f>
        <v>0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2402981.1199999996</v>
      </c>
    </row>
    <row r="34" spans="1:16" ht="28.8" x14ac:dyDescent="0.3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">
      <c r="A35" s="22" t="s">
        <v>48</v>
      </c>
      <c r="B35" s="23">
        <f>'[1]P1 Presupuesto Aprobado'!B37</f>
        <v>51554125</v>
      </c>
      <c r="C35" s="23">
        <f>'[1]P1 Presupuesto Aprobado'!C37</f>
        <v>67544597.700000003</v>
      </c>
      <c r="D35" s="23">
        <f>'[1]P3 Ejecucion '!D37</f>
        <v>0</v>
      </c>
      <c r="E35" s="23">
        <f>'[1]P3 Ejecucion '!E37</f>
        <v>0</v>
      </c>
      <c r="F35" s="23">
        <f>'[1]P3 Ejecucion '!F37</f>
        <v>1519242.63</v>
      </c>
      <c r="G35" s="23">
        <f>'[1]P3 Ejecucion '!G37</f>
        <v>110350.06000000001</v>
      </c>
      <c r="H35" s="23">
        <f>'[1]P3 Ejecucion '!H37</f>
        <v>0</v>
      </c>
      <c r="I35" s="23">
        <f>'[1]P3 Ejecucion '!I37</f>
        <v>151040</v>
      </c>
      <c r="J35" s="23">
        <f>'[1]P3 Ejecucion '!J37</f>
        <v>0</v>
      </c>
      <c r="K35" s="23">
        <f>'[1]P3 Ejecucion '!K37</f>
        <v>0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1780632.69</v>
      </c>
    </row>
    <row r="36" spans="1:16" x14ac:dyDescent="0.3">
      <c r="A36" s="25" t="s">
        <v>49</v>
      </c>
      <c r="B36" s="21">
        <f>'[1]P1 Presupuesto Aprobado'!B38</f>
        <v>4792000</v>
      </c>
      <c r="C36" s="21">
        <f>'[1]P1 Presupuesto Aprobado'!C38</f>
        <v>4792000</v>
      </c>
      <c r="D36" s="21">
        <f>'[1]P3 Ejecucion '!D38</f>
        <v>0</v>
      </c>
      <c r="E36" s="21">
        <f>'[1]P3 Ejecucion '!E38</f>
        <v>394811.2</v>
      </c>
      <c r="F36" s="21">
        <f>'[1]P3 Ejecucion '!F38</f>
        <v>348726.01</v>
      </c>
      <c r="G36" s="21">
        <f>'[1]P3 Ejecucion '!G38</f>
        <v>147675.32</v>
      </c>
      <c r="H36" s="21">
        <f>'[1]P3 Ejecucion '!H38</f>
        <v>703407.8</v>
      </c>
      <c r="I36" s="21">
        <f>'[1]P3 Ejecucion '!I38</f>
        <v>235196.39</v>
      </c>
      <c r="J36" s="21">
        <f>'[1]P3 Ejecucion '!J38</f>
        <v>0</v>
      </c>
      <c r="K36" s="21">
        <f>'[1]P3 Ejecucion '!K38</f>
        <v>0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6">
        <f t="shared" ref="P36" si="4">P37+P38+P39+P40+P41+P42+P43</f>
        <v>1829816.7200000002</v>
      </c>
    </row>
    <row r="37" spans="1:16" ht="28.8" x14ac:dyDescent="0.3">
      <c r="A37" s="22" t="s">
        <v>50</v>
      </c>
      <c r="B37" s="23">
        <f>'[1]P1 Presupuesto Aprobado'!B39</f>
        <v>4792000</v>
      </c>
      <c r="C37" s="23">
        <f>'[1]P1 Presupuesto Aprobado'!C39</f>
        <v>4792000</v>
      </c>
      <c r="D37" s="23">
        <f>'[1]P3 Ejecucion '!D39</f>
        <v>0</v>
      </c>
      <c r="E37" s="23">
        <f>'[1]P3 Ejecucion '!E39</f>
        <v>394811.2</v>
      </c>
      <c r="F37" s="23">
        <f>'[1]P3 Ejecucion '!F39</f>
        <v>348726.01</v>
      </c>
      <c r="G37" s="23">
        <f>'[1]P3 Ejecucion '!G39</f>
        <v>147675.32</v>
      </c>
      <c r="H37" s="23">
        <f>'[1]P3 Ejecucion '!H39</f>
        <v>703407.8</v>
      </c>
      <c r="I37" s="23">
        <f>'[1]P3 Ejecucion '!I39</f>
        <v>235196.39</v>
      </c>
      <c r="J37" s="23">
        <f>'[1]P3 Ejecucion '!J39</f>
        <v>0</v>
      </c>
      <c r="K37" s="23">
        <f>'[1]P3 Ejecucion '!K39</f>
        <v>0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1829816.7200000002</v>
      </c>
    </row>
    <row r="38" spans="1:16" ht="28.8" x14ac:dyDescent="0.3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ht="28.8" x14ac:dyDescent="0.3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ht="28.8" x14ac:dyDescent="0.3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ht="28.8" x14ac:dyDescent="0.3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ht="28.8" x14ac:dyDescent="0.3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ht="28.8" x14ac:dyDescent="0.3">
      <c r="A44" s="22" t="s">
        <v>57</v>
      </c>
      <c r="B44" s="23">
        <f>'[1]P1 Presupuesto Aprobado'!B46</f>
        <v>0</v>
      </c>
      <c r="C44" s="28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">
      <c r="A45" s="25" t="s">
        <v>58</v>
      </c>
      <c r="B45" s="23">
        <f>'[1]P1 Presupuesto Aprobado'!B47</f>
        <v>0</v>
      </c>
      <c r="C45" s="30">
        <f>'[1]P1 Presupuesto Aprobado'!C47</f>
        <v>0</v>
      </c>
      <c r="D45" s="21">
        <f>'[1]P3 Ejecucion '!D47</f>
        <v>0</v>
      </c>
      <c r="E45" s="21">
        <f>'[1]P3 Ejecucion '!E47</f>
        <v>0</v>
      </c>
      <c r="F45" s="21">
        <f>'[1]P3 Ejecucion '!F47</f>
        <v>0</v>
      </c>
      <c r="G45" s="21">
        <f>'[1]P3 Ejecucion '!G47</f>
        <v>0</v>
      </c>
      <c r="H45" s="21">
        <f>'[1]P3 Ejecucion '!H47</f>
        <v>0</v>
      </c>
      <c r="I45" s="21">
        <f>'[1]P3 Ejecucion '!I47</f>
        <v>0</v>
      </c>
      <c r="J45" s="21">
        <f>'[1]P3 Ejecucion '!J47</f>
        <v>0</v>
      </c>
      <c r="K45" s="21">
        <f>'[1]P3 Ejecucion '!K47</f>
        <v>0</v>
      </c>
      <c r="L45" s="21">
        <f>'[1]P3 Ejecucion '!L47</f>
        <v>0</v>
      </c>
      <c r="M45" s="21">
        <f>'[1]P3 Ejecucion '!M47</f>
        <v>0</v>
      </c>
      <c r="N45" s="21">
        <f>'[1]P3 Ejecucion '!N47</f>
        <v>0</v>
      </c>
      <c r="O45" s="21">
        <f>'[1]P3 Ejecucion '!O47</f>
        <v>0</v>
      </c>
      <c r="P45" s="26">
        <v>0</v>
      </c>
    </row>
    <row r="46" spans="1:16" ht="28.8" x14ac:dyDescent="0.3">
      <c r="A46" s="22" t="s">
        <v>59</v>
      </c>
      <c r="B46" s="23">
        <f>'[1]P1 Presupuesto Aprobado'!B48</f>
        <v>0</v>
      </c>
      <c r="C46" s="28"/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4">
        <f t="shared" si="1"/>
        <v>0</v>
      </c>
    </row>
    <row r="47" spans="1:16" ht="28.8" x14ac:dyDescent="0.3">
      <c r="A47" s="22" t="s">
        <v>60</v>
      </c>
      <c r="B47" s="23">
        <f>'[1]P1 Presupuesto Aprobado'!B49</f>
        <v>0</v>
      </c>
      <c r="C47" s="28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4">
        <f t="shared" si="1"/>
        <v>0</v>
      </c>
    </row>
    <row r="48" spans="1:16" ht="28.8" x14ac:dyDescent="0.3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4">
        <f t="shared" si="1"/>
        <v>0</v>
      </c>
    </row>
    <row r="49" spans="1:16" ht="28.8" x14ac:dyDescent="0.3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4">
        <f t="shared" si="1"/>
        <v>0</v>
      </c>
    </row>
    <row r="50" spans="1:16" ht="28.8" x14ac:dyDescent="0.3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4">
        <f t="shared" si="1"/>
        <v>0</v>
      </c>
    </row>
    <row r="51" spans="1:16" ht="28.8" x14ac:dyDescent="0.3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4">
        <f t="shared" si="1"/>
        <v>0</v>
      </c>
    </row>
    <row r="52" spans="1:16" ht="28.8" x14ac:dyDescent="0.3">
      <c r="A52" s="25" t="s">
        <v>65</v>
      </c>
      <c r="B52" s="21">
        <f>'[1]P1 Presupuesto Aprobado'!B54</f>
        <v>30353783</v>
      </c>
      <c r="C52" s="21">
        <f>'[1]P1 Presupuesto Aprobado'!C54</f>
        <v>49341198.799999997</v>
      </c>
      <c r="D52" s="21">
        <f>'[1]P3 Ejecucion '!D54</f>
        <v>0</v>
      </c>
      <c r="E52" s="21">
        <f>'[1]P3 Ejecucion '!E54</f>
        <v>0</v>
      </c>
      <c r="F52" s="21">
        <f>'[1]P3 Ejecucion '!F54</f>
        <v>905697.45</v>
      </c>
      <c r="G52" s="21">
        <f>'[1]P3 Ejecucion '!G54</f>
        <v>0</v>
      </c>
      <c r="H52" s="21">
        <f>'[1]P3 Ejecucion '!H54</f>
        <v>0</v>
      </c>
      <c r="I52" s="21">
        <f>'[1]P3 Ejecucion '!I54</f>
        <v>0</v>
      </c>
      <c r="J52" s="21">
        <f>'[1]P3 Ejecucion '!J54</f>
        <v>0</v>
      </c>
      <c r="K52" s="21">
        <f>'[1]P3 Ejecucion '!K54</f>
        <v>0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6">
        <f t="shared" ref="P52" si="5">P53+P54+P55+P56+P57+P58+P59+P60+P61</f>
        <v>905697.45</v>
      </c>
    </row>
    <row r="53" spans="1:16" x14ac:dyDescent="0.3">
      <c r="A53" s="22" t="s">
        <v>66</v>
      </c>
      <c r="B53" s="23">
        <f>'[1]P1 Presupuesto Aprobado'!B55</f>
        <v>18196269</v>
      </c>
      <c r="C53" s="23">
        <f>'[1]P1 Presupuesto Aprobado'!C55</f>
        <v>14506456</v>
      </c>
      <c r="D53" s="23">
        <f>'[1]P3 Ejecucion '!D55</f>
        <v>0</v>
      </c>
      <c r="E53" s="23">
        <f>'[1]P3 Ejecucion '!E55</f>
        <v>0</v>
      </c>
      <c r="F53" s="23">
        <f>'[1]P3 Ejecucion '!F55</f>
        <v>601269.25</v>
      </c>
      <c r="G53" s="23">
        <f>'[1]P3 Ejecucion '!G55</f>
        <v>0</v>
      </c>
      <c r="H53" s="23">
        <f>'[1]P3 Ejecucion '!H55</f>
        <v>0</v>
      </c>
      <c r="I53" s="23">
        <f>'[1]P3 Ejecucion '!I55</f>
        <v>0</v>
      </c>
      <c r="J53" s="23">
        <f>'[1]P3 Ejecucion '!J55</f>
        <v>0</v>
      </c>
      <c r="K53" s="23">
        <f>'[1]P3 Ejecucion '!K55</f>
        <v>0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601269.25</v>
      </c>
    </row>
    <row r="54" spans="1:16" ht="28.8" x14ac:dyDescent="0.3">
      <c r="A54" s="22" t="s">
        <v>67</v>
      </c>
      <c r="B54" s="23">
        <f>'[1]P1 Presupuesto Aprobado'!B56</f>
        <v>1434060</v>
      </c>
      <c r="C54" s="23">
        <f>'[1]P1 Presupuesto Aprobado'!C56</f>
        <v>1309060</v>
      </c>
      <c r="D54" s="23">
        <f>'[1]P3 Ejecucion '!D56</f>
        <v>0</v>
      </c>
      <c r="E54" s="23">
        <f>'[1]P3 Ejecucion '!E56</f>
        <v>0</v>
      </c>
      <c r="F54" s="23">
        <f>'[1]P3 Ejecucion '!F56</f>
        <v>259682.6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0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259682.6</v>
      </c>
    </row>
    <row r="55" spans="1:16" ht="28.8" x14ac:dyDescent="0.3">
      <c r="A55" s="22" t="s">
        <v>68</v>
      </c>
      <c r="B55" s="23">
        <f>'[1]P1 Presupuesto Aprobado'!B57</f>
        <v>8650640</v>
      </c>
      <c r="C55" s="23">
        <f>'[1]P1 Presupuesto Aprobado'!C57</f>
        <v>8650640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0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0</v>
      </c>
    </row>
    <row r="56" spans="1:16" ht="28.8" x14ac:dyDescent="0.3">
      <c r="A56" s="22" t="s">
        <v>69</v>
      </c>
      <c r="B56" s="23">
        <f>'[1]P1 Presupuesto Aprobado'!B58</f>
        <v>0</v>
      </c>
      <c r="C56" s="23">
        <f>'[1]P1 Presupuesto Aprobado'!C58</f>
        <v>21292962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ht="28.8" x14ac:dyDescent="0.3">
      <c r="A57" s="22" t="s">
        <v>70</v>
      </c>
      <c r="B57" s="23">
        <f>'[1]P1 Presupuesto Aprobado'!B59</f>
        <v>1705536</v>
      </c>
      <c r="C57" s="23">
        <f>'[1]P1 Presupuesto Aprobado'!C59</f>
        <v>2733180.8</v>
      </c>
      <c r="D57" s="23">
        <f>'[1]P3 Ejecucion '!D59</f>
        <v>0</v>
      </c>
      <c r="E57" s="23">
        <f>'[1]P3 Ejecucion '!E59</f>
        <v>0</v>
      </c>
      <c r="F57" s="23">
        <f>'[1]P3 Ejecucion '!F59</f>
        <v>44745.599999999999</v>
      </c>
      <c r="G57" s="23">
        <f>'[1]P3 Ejecucion '!G59</f>
        <v>0</v>
      </c>
      <c r="H57" s="23">
        <f>'[1]P3 Ejecucion '!H59</f>
        <v>0</v>
      </c>
      <c r="I57" s="23">
        <f>'[1]P3 Ejecucion '!I59</f>
        <v>0</v>
      </c>
      <c r="J57" s="23">
        <f>'[1]P3 Ejecucion '!J59</f>
        <v>0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44745.599999999999</v>
      </c>
    </row>
    <row r="58" spans="1:16" x14ac:dyDescent="0.3">
      <c r="A58" s="22" t="s">
        <v>71</v>
      </c>
      <c r="B58" s="23">
        <f>'[1]P1 Presupuesto Aprobado'!B60</f>
        <v>167000</v>
      </c>
      <c r="C58" s="23">
        <f>'[1]P1 Presupuesto Aprobado'!C60</f>
        <v>662000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">
      <c r="A60" s="22" t="s">
        <v>73</v>
      </c>
      <c r="B60" s="23">
        <f>'[1]P1 Presupuesto Aprobado'!B62</f>
        <v>147000</v>
      </c>
      <c r="C60" s="23">
        <f>'[1]P1 Presupuesto Aprobado'!C62</f>
        <v>147000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ht="28.8" x14ac:dyDescent="0.3">
      <c r="A61" s="22" t="s">
        <v>74</v>
      </c>
      <c r="B61" s="23">
        <f>'[1]P1 Presupuesto Aprobado'!B63</f>
        <v>53278</v>
      </c>
      <c r="C61" s="23">
        <f>'[1]P1 Presupuesto Aprobado'!C63</f>
        <v>39900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">
      <c r="A62" s="25" t="s">
        <v>75</v>
      </c>
      <c r="B62" s="21">
        <f>'[1]P1 Presupuesto Aprobado'!B64</f>
        <v>23285250</v>
      </c>
      <c r="C62" s="21">
        <f>'[1]P1 Presupuesto Aprobado'!C64</f>
        <v>23285250</v>
      </c>
      <c r="D62" s="21">
        <f>'[1]P3 Ejecucion '!D64</f>
        <v>0</v>
      </c>
      <c r="E62" s="21">
        <f>'[1]P3 Ejecucion '!E64</f>
        <v>0</v>
      </c>
      <c r="F62" s="21">
        <f>'[1]P3 Ejecucion '!F64</f>
        <v>233713.38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0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6">
        <f t="shared" ref="P62" si="6">P63+P64+P65+P66</f>
        <v>233713.38</v>
      </c>
    </row>
    <row r="63" spans="1:16" x14ac:dyDescent="0.3">
      <c r="A63" s="22" t="s">
        <v>76</v>
      </c>
      <c r="B63" s="23">
        <f>'[1]P1 Presupuesto Aprobado'!B65</f>
        <v>23285250</v>
      </c>
      <c r="C63" s="23">
        <f>'[1]P1 Presupuesto Aprobado'!C65</f>
        <v>23285250</v>
      </c>
      <c r="D63" s="23">
        <f>'[1]P3 Ejecucion '!D65</f>
        <v>0</v>
      </c>
      <c r="E63" s="23">
        <f>'[1]P3 Ejecucion '!E65</f>
        <v>0</v>
      </c>
      <c r="F63" s="23">
        <f>'[1]P3 Ejecucion '!F65</f>
        <v>233713.38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0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233713.38</v>
      </c>
    </row>
    <row r="64" spans="1:16" x14ac:dyDescent="0.3">
      <c r="A64" s="22" t="s">
        <v>77</v>
      </c>
      <c r="B64" s="23">
        <f>'[1]P1 Presupuesto Aprobado'!B66</f>
        <v>0</v>
      </c>
      <c r="C64" s="23">
        <f>'[1]P1 Presupuesto Aprobado'!C66</f>
        <v>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ht="28.8" x14ac:dyDescent="0.3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43.2" x14ac:dyDescent="0.3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ht="28.8" x14ac:dyDescent="0.3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6">
        <f t="shared" ref="P67" si="7">P68+P69</f>
        <v>0</v>
      </c>
    </row>
    <row r="68" spans="1:16" x14ac:dyDescent="0.3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ht="28.8" x14ac:dyDescent="0.3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6">
        <f t="shared" ref="P70" si="8">P71+P72+P73</f>
        <v>0</v>
      </c>
    </row>
    <row r="71" spans="1:16" ht="28.8" x14ac:dyDescent="0.3">
      <c r="A71" s="22" t="s">
        <v>84</v>
      </c>
      <c r="B71" s="31"/>
      <c r="C71" s="31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ht="28.8" x14ac:dyDescent="0.3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ht="28.8" x14ac:dyDescent="0.3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9">
        <f t="shared" si="1"/>
        <v>0</v>
      </c>
    </row>
    <row r="74" spans="1:16" x14ac:dyDescent="0.3">
      <c r="A74" s="18" t="s">
        <v>87</v>
      </c>
      <c r="B74" s="21">
        <f>B75+B78+B81</f>
        <v>0</v>
      </c>
      <c r="C74" s="21">
        <f t="shared" ref="C74:P74" si="9">C75+C78+C81</f>
        <v>0</v>
      </c>
      <c r="D74" s="21">
        <f t="shared" si="9"/>
        <v>0</v>
      </c>
      <c r="E74" s="21">
        <f t="shared" si="9"/>
        <v>0</v>
      </c>
      <c r="F74" s="21">
        <f t="shared" si="9"/>
        <v>0</v>
      </c>
      <c r="G74" s="21">
        <f t="shared" si="9"/>
        <v>0</v>
      </c>
      <c r="H74" s="21">
        <f t="shared" si="9"/>
        <v>0</v>
      </c>
      <c r="I74" s="21">
        <f t="shared" si="9"/>
        <v>0</v>
      </c>
      <c r="J74" s="21">
        <f t="shared" si="9"/>
        <v>0</v>
      </c>
      <c r="K74" s="21">
        <f t="shared" si="9"/>
        <v>0</v>
      </c>
      <c r="L74" s="21">
        <f t="shared" si="9"/>
        <v>0</v>
      </c>
      <c r="M74" s="21">
        <f t="shared" si="9"/>
        <v>0</v>
      </c>
      <c r="N74" s="21">
        <f t="shared" si="9"/>
        <v>0</v>
      </c>
      <c r="O74" s="21">
        <f t="shared" si="9"/>
        <v>0</v>
      </c>
      <c r="P74" s="21">
        <f t="shared" si="9"/>
        <v>0</v>
      </c>
    </row>
    <row r="75" spans="1:16" x14ac:dyDescent="0.3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2">
        <f t="shared" ref="P75" si="10">P76+P77</f>
        <v>0</v>
      </c>
    </row>
    <row r="76" spans="1:16" ht="28.8" x14ac:dyDescent="0.3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9">
        <f t="shared" ref="P76:P82" si="11">SUM(D76:O76)</f>
        <v>0</v>
      </c>
    </row>
    <row r="77" spans="1:16" ht="28.8" x14ac:dyDescent="0.3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1"/>
        <v>0</v>
      </c>
    </row>
    <row r="78" spans="1:16" x14ac:dyDescent="0.3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6">
        <f t="shared" ref="P78" si="12">P79+P80</f>
        <v>0</v>
      </c>
    </row>
    <row r="79" spans="1:16" ht="28.8" x14ac:dyDescent="0.3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1"/>
        <v>0</v>
      </c>
    </row>
    <row r="80" spans="1:16" ht="28.8" x14ac:dyDescent="0.3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1"/>
        <v>0</v>
      </c>
    </row>
    <row r="81" spans="1:16" ht="28.8" x14ac:dyDescent="0.3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6">
        <f t="shared" ref="P81" si="13">P82</f>
        <v>0</v>
      </c>
    </row>
    <row r="82" spans="1:16" ht="28.8" x14ac:dyDescent="0.3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1"/>
        <v>0</v>
      </c>
    </row>
    <row r="83" spans="1:16" x14ac:dyDescent="0.3">
      <c r="A83" s="33" t="s">
        <v>96</v>
      </c>
      <c r="B83" s="34">
        <f>B9+B74</f>
        <v>753935254</v>
      </c>
      <c r="C83" s="34">
        <f t="shared" ref="C83:P83" si="14">C9+C74</f>
        <v>686840465.60000002</v>
      </c>
      <c r="D83" s="34">
        <f t="shared" si="14"/>
        <v>24068612.43</v>
      </c>
      <c r="E83" s="34">
        <f t="shared" si="14"/>
        <v>38196650.890000001</v>
      </c>
      <c r="F83" s="34">
        <f t="shared" si="14"/>
        <v>39183302.210000001</v>
      </c>
      <c r="G83" s="34">
        <f t="shared" si="14"/>
        <v>25625767.09</v>
      </c>
      <c r="H83" s="34">
        <f t="shared" si="14"/>
        <v>34162544.689999998</v>
      </c>
      <c r="I83" s="34">
        <f t="shared" si="14"/>
        <v>36057207.879999995</v>
      </c>
      <c r="J83" s="34">
        <f t="shared" si="14"/>
        <v>0</v>
      </c>
      <c r="K83" s="34">
        <f t="shared" si="14"/>
        <v>0</v>
      </c>
      <c r="L83" s="34">
        <f t="shared" si="14"/>
        <v>0</v>
      </c>
      <c r="M83" s="34">
        <f t="shared" si="14"/>
        <v>0</v>
      </c>
      <c r="N83" s="34">
        <f t="shared" si="14"/>
        <v>0</v>
      </c>
      <c r="O83" s="34">
        <f t="shared" si="14"/>
        <v>0</v>
      </c>
      <c r="P83" s="34">
        <f t="shared" si="14"/>
        <v>197294085.19</v>
      </c>
    </row>
    <row r="84" spans="1:16" x14ac:dyDescent="0.3">
      <c r="A84" s="35" t="s">
        <v>97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8" x14ac:dyDescent="0.35">
      <c r="A85" s="37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40"/>
      <c r="M85" s="40"/>
      <c r="N85" s="40"/>
      <c r="O85" s="40"/>
      <c r="P85" s="40"/>
    </row>
    <row r="86" spans="1:16" x14ac:dyDescent="0.3">
      <c r="A86" s="41" t="s">
        <v>98</v>
      </c>
      <c r="B86" s="42"/>
      <c r="C86" s="42"/>
      <c r="D86" s="42"/>
      <c r="E86" s="42"/>
      <c r="F86" s="42"/>
      <c r="G86" s="42"/>
      <c r="H86" s="42"/>
      <c r="I86" s="43"/>
      <c r="J86" s="43"/>
      <c r="K86" s="43"/>
      <c r="L86" s="43"/>
      <c r="M86" s="43"/>
      <c r="N86" s="43"/>
      <c r="O86" s="43"/>
      <c r="P86" s="42"/>
    </row>
    <row r="87" spans="1:16" x14ac:dyDescent="0.3">
      <c r="A87" s="44" t="s">
        <v>99</v>
      </c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3">
      <c r="A88" s="44" t="s">
        <v>100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x14ac:dyDescent="0.3">
      <c r="A89" s="44" t="s">
        <v>101</v>
      </c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3">
      <c r="A90" s="44" t="s">
        <v>102</v>
      </c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3">
      <c r="A91" s="46" t="s">
        <v>103</v>
      </c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3">
      <c r="A92" s="46" t="s">
        <v>104</v>
      </c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3">
      <c r="A93" s="47" t="s">
        <v>105</v>
      </c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x14ac:dyDescent="0.3">
      <c r="A94" s="47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ht="15" thickBot="1" x14ac:dyDescent="0.35">
      <c r="A95" s="48" t="s">
        <v>106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ht="24.6" thickBot="1" x14ac:dyDescent="0.35">
      <c r="A96" s="50" t="s">
        <v>107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ht="37.200000000000003" thickBot="1" x14ac:dyDescent="0.35">
      <c r="A97" s="51" t="s">
        <v>108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ht="85.2" thickBot="1" x14ac:dyDescent="0.35">
      <c r="A98" s="52" t="s">
        <v>109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3">
      <c r="A99" s="53"/>
      <c r="B99" s="54"/>
      <c r="C99" s="54"/>
      <c r="D99" s="55"/>
      <c r="E99" s="55"/>
      <c r="F99" s="55"/>
      <c r="G99" s="55"/>
      <c r="H99" s="55"/>
      <c r="I99" s="55"/>
      <c r="J99" s="55"/>
      <c r="K99" s="55"/>
      <c r="L99" s="54"/>
      <c r="M99" s="56"/>
      <c r="N99" s="56"/>
      <c r="O99" s="56"/>
      <c r="P99" s="57"/>
    </row>
    <row r="100" spans="1:16" x14ac:dyDescent="0.3">
      <c r="A100" s="53"/>
      <c r="B100" s="54"/>
      <c r="C100" s="54"/>
      <c r="D100" s="55"/>
      <c r="E100" s="55"/>
      <c r="F100" s="55"/>
      <c r="G100" s="55"/>
      <c r="H100" s="55"/>
      <c r="I100" s="55"/>
      <c r="J100" s="55"/>
      <c r="K100" s="55"/>
      <c r="L100" s="54"/>
      <c r="M100" s="56"/>
      <c r="N100" s="56"/>
      <c r="O100" s="56"/>
      <c r="P100" s="57"/>
    </row>
    <row r="101" spans="1:16" x14ac:dyDescent="0.3">
      <c r="A101" s="53"/>
      <c r="B101" s="54"/>
      <c r="C101" s="54"/>
      <c r="D101" s="55"/>
      <c r="E101" s="55"/>
      <c r="F101" s="55"/>
      <c r="G101" s="55"/>
      <c r="H101" s="55"/>
      <c r="I101" s="55"/>
      <c r="J101" s="55"/>
      <c r="K101" s="55"/>
      <c r="L101" s="54"/>
      <c r="M101" s="56"/>
      <c r="N101" s="56"/>
      <c r="O101" s="56"/>
      <c r="P101" s="57"/>
    </row>
    <row r="102" spans="1:16" x14ac:dyDescent="0.3">
      <c r="A102" s="58" t="s">
        <v>110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4"/>
      <c r="M102" s="56"/>
      <c r="N102" s="56"/>
      <c r="O102" s="56"/>
      <c r="P102" s="57"/>
    </row>
    <row r="103" spans="1:16" x14ac:dyDescent="0.3">
      <c r="A103" s="59" t="s">
        <v>111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4"/>
      <c r="M103" s="56"/>
      <c r="N103" s="56"/>
      <c r="O103" s="56"/>
      <c r="P103" s="57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2023-07-03T17:55:12Z</dcterms:created>
  <dcterms:modified xsi:type="dcterms:W3CDTF">2023-07-03T18:02:35Z</dcterms:modified>
</cp:coreProperties>
</file>