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70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O74" i="1" s="1"/>
  <c r="N81" i="1"/>
  <c r="M81" i="1"/>
  <c r="L81" i="1"/>
  <c r="L74" i="1" s="1"/>
  <c r="K81" i="1"/>
  <c r="K74" i="1" s="1"/>
  <c r="J81" i="1"/>
  <c r="I81" i="1"/>
  <c r="H81" i="1"/>
  <c r="H74" i="1" s="1"/>
  <c r="G81" i="1"/>
  <c r="G74" i="1" s="1"/>
  <c r="F81" i="1"/>
  <c r="E81" i="1"/>
  <c r="D81" i="1"/>
  <c r="D74" i="1" s="1"/>
  <c r="C81" i="1"/>
  <c r="C74" i="1" s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N75" i="1"/>
  <c r="N74" i="1" s="1"/>
  <c r="M75" i="1"/>
  <c r="L75" i="1"/>
  <c r="K75" i="1"/>
  <c r="J75" i="1"/>
  <c r="J74" i="1" s="1"/>
  <c r="I75" i="1"/>
  <c r="H75" i="1"/>
  <c r="G75" i="1"/>
  <c r="F75" i="1"/>
  <c r="F74" i="1" s="1"/>
  <c r="E75" i="1"/>
  <c r="D75" i="1"/>
  <c r="C75" i="1"/>
  <c r="B75" i="1"/>
  <c r="B74" i="1" s="1"/>
  <c r="M74" i="1"/>
  <c r="I74" i="1"/>
  <c r="E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P47" i="1"/>
  <c r="O47" i="1"/>
  <c r="N47" i="1"/>
  <c r="N45" i="1" s="1"/>
  <c r="N9" i="1" s="1"/>
  <c r="M47" i="1"/>
  <c r="M45" i="1" s="1"/>
  <c r="L47" i="1"/>
  <c r="K47" i="1"/>
  <c r="J47" i="1"/>
  <c r="J45" i="1" s="1"/>
  <c r="J9" i="1" s="1"/>
  <c r="I47" i="1"/>
  <c r="I45" i="1" s="1"/>
  <c r="H47" i="1"/>
  <c r="G47" i="1"/>
  <c r="F47" i="1"/>
  <c r="F45" i="1" s="1"/>
  <c r="F9" i="1" s="1"/>
  <c r="E47" i="1"/>
  <c r="E45" i="1" s="1"/>
  <c r="D47" i="1"/>
  <c r="B47" i="1"/>
  <c r="P46" i="1"/>
  <c r="P45" i="1" s="1"/>
  <c r="O46" i="1"/>
  <c r="N46" i="1"/>
  <c r="M46" i="1"/>
  <c r="L46" i="1"/>
  <c r="L45" i="1" s="1"/>
  <c r="K46" i="1"/>
  <c r="J46" i="1"/>
  <c r="I46" i="1"/>
  <c r="H46" i="1"/>
  <c r="H45" i="1" s="1"/>
  <c r="G46" i="1"/>
  <c r="F46" i="1"/>
  <c r="E46" i="1"/>
  <c r="D46" i="1"/>
  <c r="D45" i="1" s="1"/>
  <c r="C46" i="1"/>
  <c r="B46" i="1"/>
  <c r="O45" i="1"/>
  <c r="K45" i="1"/>
  <c r="G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P36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P26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E25" i="1"/>
  <c r="D25" i="1"/>
  <c r="P25" i="1" s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O16" i="1"/>
  <c r="N16" i="1"/>
  <c r="M16" i="1"/>
  <c r="M9" i="1" s="1"/>
  <c r="M83" i="1" s="1"/>
  <c r="L16" i="1"/>
  <c r="K16" i="1"/>
  <c r="J16" i="1"/>
  <c r="I16" i="1"/>
  <c r="I9" i="1" s="1"/>
  <c r="I83" i="1" s="1"/>
  <c r="H16" i="1"/>
  <c r="G16" i="1"/>
  <c r="F16" i="1"/>
  <c r="E16" i="1"/>
  <c r="E9" i="1" s="1"/>
  <c r="E83" i="1" s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O9" i="1" s="1"/>
  <c r="N10" i="1"/>
  <c r="M10" i="1"/>
  <c r="L10" i="1"/>
  <c r="L9" i="1" s="1"/>
  <c r="L83" i="1" s="1"/>
  <c r="K10" i="1"/>
  <c r="K9" i="1" s="1"/>
  <c r="J10" i="1"/>
  <c r="I10" i="1"/>
  <c r="H10" i="1"/>
  <c r="H9" i="1" s="1"/>
  <c r="H83" i="1" s="1"/>
  <c r="G10" i="1"/>
  <c r="G9" i="1" s="1"/>
  <c r="F10" i="1"/>
  <c r="E10" i="1"/>
  <c r="D10" i="1"/>
  <c r="D9" i="1" s="1"/>
  <c r="D83" i="1" s="1"/>
  <c r="C10" i="1"/>
  <c r="C9" i="1" s="1"/>
  <c r="B10" i="1"/>
  <c r="B9" i="1"/>
  <c r="B83" i="1" s="1"/>
  <c r="P74" i="1" l="1"/>
  <c r="C83" i="1"/>
  <c r="G83" i="1"/>
  <c r="K83" i="1"/>
  <c r="O83" i="1"/>
  <c r="P16" i="1"/>
  <c r="F83" i="1"/>
  <c r="J83" i="1"/>
  <c r="N83" i="1"/>
  <c r="P67" i="1"/>
  <c r="P78" i="1"/>
  <c r="P9" i="1"/>
  <c r="P83" i="1" l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<sst xmlns="http://schemas.openxmlformats.org/spreadsheetml/2006/main" count="112" uniqueCount="112">
  <si>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</si>
  <si>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</si>
  <si>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2024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</si>
  <si>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</si>
  <si>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</si>
  <si>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</si>
  <si>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</si>
  <si>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</si>
  <si>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</si>
  <si>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</si>
  <si>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</si>
  <si>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</si>
  <si>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</si>
  <si>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</si>
  <si>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</si>
  <si>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</si>
  <si>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</si>
  <si>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</si>
  <si>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</si>
  <si>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</si>
  <si>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</si>
  <si>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</si>
  <si>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</si>
  <si>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</si>
  <si>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</si>
  <si>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</si>
  <si>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</si>
  <si>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</si>
  <si>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</si>
  <si>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</si>
  <si>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</si>
  <si>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</si>
  <si>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</si>
  <si>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</si>
  <si>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</si>
  <si>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</si>
  <si>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</si>
  <si>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</si>
  <si>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</si>
  <si>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</si>
  <si>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</si>
  <si>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</si>
  <si>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</si>
  <si>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</si>
  <si>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</si>
  <si>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</si>
  <si>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</si>
  <si>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</si>
  <si>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</si>
  <si>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</si>
  <si>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</si>
  <si>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</si>
  <si>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</si>
  <si>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</si>
  <si>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</si>
  <si>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</si>
  <si>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</si>
  <si>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</si>
  <si>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</si>
  <si>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</si>
  <si>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</si>
  <si>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</si>
  <si>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</si>
  <si>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</si>
  <si>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</si>
  <si>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</si>
  <si>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</si>
  <si>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</si>
  <si>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</si>
  <si>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</si>
  <si>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</si>
  <si>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</si>
  <si>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</si>
  <si>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</si>
  <si>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</si>
  <si>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</si>
  <si>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</si>
  <si>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</si>
  <si>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</si>
  <si>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</si>
  <si>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</si>
  <si>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</si>
  <si>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</si>
  <si>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</si>
  <si>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</si>
  <si>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</si>
  <si>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</si>
  <si>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</si>
  <si>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</si>
  <si>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</si>
  <si>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</si>
  <si>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</si>
  <si>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</si>
  <si>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</si>
  <si>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</si>
  <si>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</si>
  <si>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</si>
  <si>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31 de agosto 2024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</si>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</sst>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43" fontId="5" fillId="0" borderId="0" xfId="1" applyFont="1" applyAlignment="1">
      <alignment vertical="center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" fontId="0" fillId="0" borderId="0" xfId="0" applyNumberForma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3912850" y="25400"/>
          <a:ext cx="98425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1936751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1674586" cy="1143000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0459" y="115957"/>
          <a:ext cx="974037" cy="71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Plantilla%20presupuesto%20y%20ejecuci&#243;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387065895</v>
          </cell>
          <cell r="C12">
            <v>402994957</v>
          </cell>
        </row>
        <row r="13">
          <cell r="B13">
            <v>322712213</v>
          </cell>
          <cell r="C13">
            <v>329423045</v>
          </cell>
        </row>
        <row r="14">
          <cell r="B14">
            <v>29493012</v>
          </cell>
          <cell r="C14">
            <v>36872028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34860670</v>
          </cell>
          <cell r="C17">
            <v>36699884</v>
          </cell>
        </row>
        <row r="18">
          <cell r="B18">
            <v>91371145</v>
          </cell>
          <cell r="C18">
            <v>78449652.309999987</v>
          </cell>
        </row>
        <row r="19">
          <cell r="B19">
            <v>8120530</v>
          </cell>
          <cell r="C19">
            <v>8659406</v>
          </cell>
        </row>
        <row r="20">
          <cell r="B20">
            <v>2562000</v>
          </cell>
          <cell r="C20">
            <v>902970.88</v>
          </cell>
        </row>
        <row r="21">
          <cell r="B21">
            <v>2160000</v>
          </cell>
          <cell r="C21">
            <v>2510937.6</v>
          </cell>
        </row>
        <row r="22">
          <cell r="B22">
            <v>0</v>
          </cell>
          <cell r="C22">
            <v>218606.88</v>
          </cell>
        </row>
        <row r="23">
          <cell r="B23">
            <v>22498831</v>
          </cell>
          <cell r="C23">
            <v>22865772.75</v>
          </cell>
        </row>
        <row r="24">
          <cell r="B24">
            <v>2040965</v>
          </cell>
          <cell r="C24">
            <v>2040965</v>
          </cell>
        </row>
        <row r="25">
          <cell r="B25">
            <v>4929520</v>
          </cell>
          <cell r="C25">
            <v>3701520</v>
          </cell>
        </row>
        <row r="26">
          <cell r="B26">
            <v>41528110</v>
          </cell>
          <cell r="C26">
            <v>30631146.399999999</v>
          </cell>
        </row>
        <row r="27">
          <cell r="B27">
            <v>7531189</v>
          </cell>
          <cell r="C27">
            <v>6918326.7999999998</v>
          </cell>
        </row>
        <row r="28">
          <cell r="B28">
            <v>230987231</v>
          </cell>
          <cell r="C28">
            <v>233323815.92000002</v>
          </cell>
        </row>
        <row r="29">
          <cell r="B29">
            <v>78133435</v>
          </cell>
          <cell r="C29">
            <v>82025749</v>
          </cell>
        </row>
        <row r="30">
          <cell r="B30">
            <v>22729622</v>
          </cell>
          <cell r="C30">
            <v>11176182</v>
          </cell>
        </row>
        <row r="31">
          <cell r="B31">
            <v>2078321</v>
          </cell>
          <cell r="C31">
            <v>1578321</v>
          </cell>
        </row>
        <row r="32">
          <cell r="B32">
            <v>0</v>
          </cell>
          <cell r="C32">
            <v>0</v>
          </cell>
        </row>
        <row r="33">
          <cell r="B33">
            <v>661600</v>
          </cell>
          <cell r="C33">
            <v>753378.08</v>
          </cell>
        </row>
        <row r="34">
          <cell r="B34">
            <v>26670921</v>
          </cell>
          <cell r="C34">
            <v>50391718.219999999</v>
          </cell>
        </row>
        <row r="35">
          <cell r="B35">
            <v>27824491</v>
          </cell>
          <cell r="C35">
            <v>18052685.739999998</v>
          </cell>
        </row>
        <row r="36">
          <cell r="B36">
            <v>0</v>
          </cell>
          <cell r="C36">
            <v>0</v>
          </cell>
        </row>
        <row r="37">
          <cell r="B37">
            <v>72888841</v>
          </cell>
          <cell r="C37">
            <v>69345781.879999995</v>
          </cell>
        </row>
        <row r="38">
          <cell r="B38">
            <v>9700000</v>
          </cell>
          <cell r="C38">
            <v>9700000</v>
          </cell>
        </row>
        <row r="39">
          <cell r="B39">
            <v>9700000</v>
          </cell>
          <cell r="C39">
            <v>9700000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71550816</v>
          </cell>
          <cell r="C54">
            <v>25481000.77</v>
          </cell>
        </row>
        <row r="55">
          <cell r="B55">
            <v>51786276</v>
          </cell>
          <cell r="C55">
            <v>15412066.35</v>
          </cell>
        </row>
        <row r="56">
          <cell r="B56">
            <v>6036500</v>
          </cell>
          <cell r="C56">
            <v>2743509.3</v>
          </cell>
        </row>
        <row r="57">
          <cell r="B57">
            <v>9503200</v>
          </cell>
          <cell r="C57">
            <v>4772184</v>
          </cell>
        </row>
        <row r="58">
          <cell r="B58">
            <v>0</v>
          </cell>
          <cell r="C58">
            <v>0</v>
          </cell>
        </row>
        <row r="59">
          <cell r="B59">
            <v>4064640</v>
          </cell>
          <cell r="C59">
            <v>1652958.32</v>
          </cell>
        </row>
        <row r="60">
          <cell r="B60">
            <v>83700</v>
          </cell>
          <cell r="C60">
            <v>517882.8</v>
          </cell>
        </row>
        <row r="61">
          <cell r="B61">
            <v>0</v>
          </cell>
          <cell r="C61">
            <v>0</v>
          </cell>
        </row>
        <row r="62">
          <cell r="B62">
            <v>76500</v>
          </cell>
          <cell r="C62">
            <v>216000</v>
          </cell>
        </row>
        <row r="63">
          <cell r="B63">
            <v>0</v>
          </cell>
          <cell r="C63">
            <v>166400</v>
          </cell>
        </row>
        <row r="64">
          <cell r="B64">
            <v>17205750</v>
          </cell>
          <cell r="C64">
            <v>61705750</v>
          </cell>
        </row>
        <row r="65">
          <cell r="B65">
            <v>17205750</v>
          </cell>
          <cell r="C65">
            <v>13705750</v>
          </cell>
        </row>
        <row r="66">
          <cell r="B66">
            <v>0</v>
          </cell>
          <cell r="C66">
            <v>48000000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 refreshError="1"/>
      <sheetData sheetId="2">
        <row r="12">
          <cell r="D12">
            <v>23362434.280000001</v>
          </cell>
          <cell r="E12">
            <v>45985452.760000005</v>
          </cell>
          <cell r="F12">
            <v>34686659.800000004</v>
          </cell>
          <cell r="G12">
            <v>23311501.16</v>
          </cell>
          <cell r="H12">
            <v>47550160.169999994</v>
          </cell>
          <cell r="I12">
            <v>28296335.900000002</v>
          </cell>
          <cell r="J12">
            <v>24004294.760000002</v>
          </cell>
          <cell r="K12">
            <v>27576793.290000003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254773632.12000006</v>
          </cell>
        </row>
        <row r="13">
          <cell r="D13">
            <v>19591904.920000002</v>
          </cell>
          <cell r="E13">
            <v>42236738.800000004</v>
          </cell>
          <cell r="F13">
            <v>30929904.920000002</v>
          </cell>
          <cell r="G13">
            <v>19585671.59</v>
          </cell>
          <cell r="H13">
            <v>43858427.299999997</v>
          </cell>
          <cell r="I13">
            <v>19421638.25</v>
          </cell>
          <cell r="J13">
            <v>20301948.920000002</v>
          </cell>
          <cell r="K13">
            <v>23898448.920000002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789800</v>
          </cell>
          <cell r="E14">
            <v>759800</v>
          </cell>
          <cell r="F14">
            <v>769800</v>
          </cell>
          <cell r="G14">
            <v>749800</v>
          </cell>
          <cell r="H14">
            <v>749800</v>
          </cell>
          <cell r="I14">
            <v>5923529.6200000001</v>
          </cell>
          <cell r="J14">
            <v>733800</v>
          </cell>
          <cell r="K14">
            <v>733800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2980729.3599999994</v>
          </cell>
          <cell r="E17">
            <v>2988913.9599999995</v>
          </cell>
          <cell r="F17">
            <v>2986954.88</v>
          </cell>
          <cell r="G17">
            <v>2976029.57</v>
          </cell>
          <cell r="H17">
            <v>2941932.87</v>
          </cell>
          <cell r="I17">
            <v>2951168.03</v>
          </cell>
          <cell r="J17">
            <v>2968545.84</v>
          </cell>
          <cell r="K17">
            <v>2944544.37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1191920.3700000001</v>
          </cell>
          <cell r="E18">
            <v>4492700.01</v>
          </cell>
          <cell r="F18">
            <v>5276179.97</v>
          </cell>
          <cell r="G18">
            <v>6483365.7799999993</v>
          </cell>
          <cell r="H18">
            <v>3922563.1100000003</v>
          </cell>
          <cell r="I18">
            <v>6557369.5700000003</v>
          </cell>
          <cell r="J18">
            <v>4516453.43</v>
          </cell>
          <cell r="K18">
            <v>6028037.8700000001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1161647.3700000001</v>
          </cell>
          <cell r="E19">
            <v>651329.81000000006</v>
          </cell>
          <cell r="F19">
            <v>487657.18</v>
          </cell>
          <cell r="G19">
            <v>646161.81999999995</v>
          </cell>
          <cell r="H19">
            <v>665829.29</v>
          </cell>
          <cell r="I19">
            <v>799825.5</v>
          </cell>
          <cell r="J19">
            <v>784758.06</v>
          </cell>
          <cell r="K19">
            <v>833927.42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120763.56</v>
          </cell>
          <cell r="F20">
            <v>0</v>
          </cell>
          <cell r="G20">
            <v>0</v>
          </cell>
          <cell r="H20">
            <v>241527.12</v>
          </cell>
          <cell r="I20">
            <v>0</v>
          </cell>
          <cell r="J20">
            <v>0</v>
          </cell>
          <cell r="K20">
            <v>120763.56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564687.6</v>
          </cell>
          <cell r="J21">
            <v>223800</v>
          </cell>
          <cell r="K21">
            <v>212100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218606.88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30273</v>
          </cell>
          <cell r="E23">
            <v>3702906.64</v>
          </cell>
          <cell r="F23">
            <v>1860772.71</v>
          </cell>
          <cell r="G23">
            <v>1220083.96</v>
          </cell>
          <cell r="H23">
            <v>1937618.27</v>
          </cell>
          <cell r="I23">
            <v>1389317.41</v>
          </cell>
          <cell r="J23">
            <v>1312700.83</v>
          </cell>
          <cell r="K23">
            <v>122853.54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307208.44</v>
          </cell>
          <cell r="G24">
            <v>0</v>
          </cell>
          <cell r="H24">
            <v>129773.49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334185.44</v>
          </cell>
          <cell r="G25">
            <v>0</v>
          </cell>
          <cell r="H25">
            <v>419033.34</v>
          </cell>
          <cell r="I25">
            <v>646805.19999999995</v>
          </cell>
          <cell r="J25">
            <v>179950</v>
          </cell>
          <cell r="K25">
            <v>858373.3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548700</v>
          </cell>
          <cell r="G26">
            <v>4617120</v>
          </cell>
          <cell r="H26">
            <v>311284</v>
          </cell>
          <cell r="I26">
            <v>1586035.86</v>
          </cell>
          <cell r="J26">
            <v>2015244.54</v>
          </cell>
          <cell r="K26">
            <v>3661413.17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1737656.2</v>
          </cell>
          <cell r="H27">
            <v>217497.60000000001</v>
          </cell>
          <cell r="I27">
            <v>1570698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2648656</v>
          </cell>
          <cell r="G28">
            <v>2929748.5</v>
          </cell>
          <cell r="H28">
            <v>23626521.77</v>
          </cell>
          <cell r="I28">
            <v>16774379.270000001</v>
          </cell>
          <cell r="J28">
            <v>9329075.6799999997</v>
          </cell>
          <cell r="K28">
            <v>21204930.18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234348</v>
          </cell>
          <cell r="G29">
            <v>128281</v>
          </cell>
          <cell r="H29">
            <v>4239517.62</v>
          </cell>
          <cell r="I29">
            <v>3450784.52</v>
          </cell>
          <cell r="J29">
            <v>246167</v>
          </cell>
          <cell r="K29">
            <v>16573108.6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2571090.2000000002</v>
          </cell>
          <cell r="I30">
            <v>795272.8</v>
          </cell>
          <cell r="J30">
            <v>0</v>
          </cell>
          <cell r="K30">
            <v>43329.599999999999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35984.1</v>
          </cell>
          <cell r="H31">
            <v>0</v>
          </cell>
          <cell r="I31">
            <v>346684</v>
          </cell>
          <cell r="J31">
            <v>45897.279999999999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160008</v>
          </cell>
          <cell r="G33">
            <v>180304</v>
          </cell>
          <cell r="H33">
            <v>0</v>
          </cell>
          <cell r="I33">
            <v>223558.08</v>
          </cell>
          <cell r="J33">
            <v>57348</v>
          </cell>
          <cell r="K33">
            <v>132160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304196.92</v>
          </cell>
          <cell r="H34">
            <v>1353261.76</v>
          </cell>
          <cell r="I34">
            <v>6356554.6299999999</v>
          </cell>
          <cell r="J34">
            <v>2808.4</v>
          </cell>
          <cell r="K34">
            <v>137883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251563.02</v>
          </cell>
          <cell r="H35">
            <v>2225288.84</v>
          </cell>
          <cell r="I35">
            <v>4914125.68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2029419.46</v>
          </cell>
          <cell r="H37">
            <v>13237363.35</v>
          </cell>
          <cell r="I37">
            <v>687399.56</v>
          </cell>
          <cell r="J37">
            <v>8976855</v>
          </cell>
          <cell r="K37">
            <v>4318448.9800000004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1230275.5299999998</v>
          </cell>
          <cell r="F38">
            <v>3020515</v>
          </cell>
          <cell r="G38">
            <v>0</v>
          </cell>
          <cell r="H38">
            <v>0</v>
          </cell>
          <cell r="I38">
            <v>1859392.23</v>
          </cell>
          <cell r="J38">
            <v>7245</v>
          </cell>
          <cell r="K38">
            <v>143993.85999999999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1230275.5299999998</v>
          </cell>
          <cell r="F39">
            <v>3020515</v>
          </cell>
          <cell r="G39">
            <v>0</v>
          </cell>
          <cell r="H39">
            <v>0</v>
          </cell>
          <cell r="I39">
            <v>1859392.23</v>
          </cell>
          <cell r="J39">
            <v>7245</v>
          </cell>
          <cell r="K39">
            <v>143993.85999999999</v>
          </cell>
          <cell r="L39">
            <v>0</v>
          </cell>
          <cell r="M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E54">
            <v>0</v>
          </cell>
          <cell r="F54">
            <v>94122.7</v>
          </cell>
          <cell r="G54">
            <v>0</v>
          </cell>
          <cell r="H54">
            <v>2140683.83</v>
          </cell>
          <cell r="I54">
            <v>445096</v>
          </cell>
          <cell r="J54">
            <v>3787661.5</v>
          </cell>
          <cell r="K54">
            <v>6387323.2199999997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47984.7</v>
          </cell>
          <cell r="G55">
            <v>0</v>
          </cell>
          <cell r="H55">
            <v>1986007.07</v>
          </cell>
          <cell r="I55">
            <v>445096</v>
          </cell>
          <cell r="J55">
            <v>1507597.5</v>
          </cell>
          <cell r="K55">
            <v>3778406.02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1079700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D57">
            <v>0</v>
          </cell>
          <cell r="H57">
            <v>43331.96</v>
          </cell>
          <cell r="I57">
            <v>0</v>
          </cell>
          <cell r="J57">
            <v>2268500</v>
          </cell>
          <cell r="K57">
            <v>1163624.8799999999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D59">
            <v>0</v>
          </cell>
          <cell r="F59">
            <v>46138</v>
          </cell>
          <cell r="H59">
            <v>111344.8</v>
          </cell>
          <cell r="I59">
            <v>0</v>
          </cell>
          <cell r="J59">
            <v>11564</v>
          </cell>
          <cell r="K59">
            <v>365592.32000000001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D61">
            <v>0</v>
          </cell>
          <cell r="K61">
            <v>0</v>
          </cell>
        </row>
        <row r="62">
          <cell r="D62">
            <v>0</v>
          </cell>
          <cell r="K62">
            <v>0</v>
          </cell>
          <cell r="O62">
            <v>0</v>
          </cell>
        </row>
        <row r="63">
          <cell r="D63">
            <v>0</v>
          </cell>
          <cell r="K63">
            <v>0</v>
          </cell>
        </row>
        <row r="64">
          <cell r="D64">
            <v>0</v>
          </cell>
          <cell r="E64">
            <v>0</v>
          </cell>
          <cell r="F64">
            <v>1584881.39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1584881.39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91" workbookViewId="0">
      <selection activeCell="A90" sqref="A90"/>
    </sheetView>
  </sheetViews>
  <sheetFormatPr baseColWidth="10" defaultRowHeight="14.5" x14ac:dyDescent="0.35"/>
  <cols>
    <col min="1" max="1" width="39.6328125" customWidth="1"/>
    <col min="2" max="2" width="20.90625" style="9" bestFit="1" customWidth="1"/>
    <col min="3" max="3" width="22.26953125" style="9" bestFit="1" customWidth="1"/>
    <col min="4" max="11" width="14.54296875" style="9" bestFit="1" customWidth="1"/>
    <col min="12" max="12" width="12.1796875" style="9" hidden="1" customWidth="1"/>
    <col min="13" max="13" width="9.1796875" style="9" hidden="1" customWidth="1"/>
    <col min="14" max="14" width="12.1796875" style="9" hidden="1" customWidth="1"/>
    <col min="15" max="15" width="11" style="9" hidden="1" customWidth="1"/>
    <col min="16" max="16" width="15.632812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807880837</v>
      </c>
      <c r="C9" s="19">
        <f t="shared" ref="C9:P9" si="0">C10+C16+C26+C36+C45+C52+C62+C67+C70</f>
        <v>811655176</v>
      </c>
      <c r="D9" s="19">
        <f t="shared" si="0"/>
        <v>24554354.650000002</v>
      </c>
      <c r="E9" s="19">
        <f t="shared" si="0"/>
        <v>51708428.300000004</v>
      </c>
      <c r="F9" s="19">
        <f t="shared" si="0"/>
        <v>47311014.860000007</v>
      </c>
      <c r="G9" s="19">
        <f t="shared" si="0"/>
        <v>32724615.439999998</v>
      </c>
      <c r="H9" s="19">
        <f t="shared" si="0"/>
        <v>77239928.879999995</v>
      </c>
      <c r="I9" s="19">
        <f t="shared" si="0"/>
        <v>53932572.969999999</v>
      </c>
      <c r="J9" s="19">
        <f t="shared" si="0"/>
        <v>41644730.370000005</v>
      </c>
      <c r="K9" s="19">
        <f t="shared" si="0"/>
        <v>61341078.420000002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390456723.89000005</v>
      </c>
    </row>
    <row r="10" spans="1:16" x14ac:dyDescent="0.35">
      <c r="A10" s="20" t="s">
        <v>23</v>
      </c>
      <c r="B10" s="21">
        <f>'[1]P1 Presupuesto Aprobado'!B12</f>
        <v>387065895</v>
      </c>
      <c r="C10" s="21">
        <f>'[1]P1 Presupuesto Aprobado'!C12</f>
        <v>402994957</v>
      </c>
      <c r="D10" s="21">
        <f>'[1]P3 Ejecucion '!D12</f>
        <v>23362434.280000001</v>
      </c>
      <c r="E10" s="21">
        <f>'[1]P3 Ejecucion '!E12</f>
        <v>45985452.760000005</v>
      </c>
      <c r="F10" s="21">
        <f>'[1]P3 Ejecucion '!F12</f>
        <v>34686659.800000004</v>
      </c>
      <c r="G10" s="21">
        <f>'[1]P3 Ejecucion '!G12</f>
        <v>23311501.16</v>
      </c>
      <c r="H10" s="21">
        <f>'[1]P3 Ejecucion '!H12</f>
        <v>47550160.169999994</v>
      </c>
      <c r="I10" s="21">
        <f>'[1]P3 Ejecucion '!I12</f>
        <v>28296335.900000002</v>
      </c>
      <c r="J10" s="21">
        <f>'[1]P3 Ejecucion '!J12</f>
        <v>24004294.760000002</v>
      </c>
      <c r="K10" s="21">
        <f>'[1]P3 Ejecucion '!K12</f>
        <v>27576793.290000003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254773632.12000006</v>
      </c>
    </row>
    <row r="11" spans="1:16" x14ac:dyDescent="0.35">
      <c r="A11" s="22" t="s">
        <v>24</v>
      </c>
      <c r="B11" s="23">
        <f>'[1]P1 Presupuesto Aprobado'!B13</f>
        <v>322712213</v>
      </c>
      <c r="C11" s="23">
        <f>'[1]P1 Presupuesto Aprobado'!C13</f>
        <v>329423045</v>
      </c>
      <c r="D11" s="23">
        <f>'[1]P3 Ejecucion '!D13</f>
        <v>19591904.920000002</v>
      </c>
      <c r="E11" s="23">
        <f>'[1]P3 Ejecucion '!E13</f>
        <v>42236738.800000004</v>
      </c>
      <c r="F11" s="23">
        <f>'[1]P3 Ejecucion '!F13</f>
        <v>30929904.920000002</v>
      </c>
      <c r="G11" s="23">
        <f>'[1]P3 Ejecucion '!G13</f>
        <v>19585671.59</v>
      </c>
      <c r="H11" s="23">
        <f>'[1]P3 Ejecucion '!H13</f>
        <v>43858427.299999997</v>
      </c>
      <c r="I11" s="23">
        <f>'[1]P3 Ejecucion '!I13</f>
        <v>19421638.25</v>
      </c>
      <c r="J11" s="23">
        <f>'[1]P3 Ejecucion '!J13</f>
        <v>20301948.920000002</v>
      </c>
      <c r="K11" s="23">
        <f>'[1]P3 Ejecucion '!K13</f>
        <v>23898448.920000002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219824683.62000006</v>
      </c>
    </row>
    <row r="12" spans="1:16" x14ac:dyDescent="0.35">
      <c r="A12" s="22" t="s">
        <v>25</v>
      </c>
      <c r="B12" s="23">
        <f>'[1]P1 Presupuesto Aprobado'!B14</f>
        <v>29493012</v>
      </c>
      <c r="C12" s="23">
        <f>'[1]P1 Presupuesto Aprobado'!C14</f>
        <v>36872028</v>
      </c>
      <c r="D12" s="23">
        <f>'[1]P3 Ejecucion '!D14</f>
        <v>789800</v>
      </c>
      <c r="E12" s="23">
        <f>'[1]P3 Ejecucion '!E14</f>
        <v>759800</v>
      </c>
      <c r="F12" s="23">
        <f>'[1]P3 Ejecucion '!F14</f>
        <v>769800</v>
      </c>
      <c r="G12" s="23">
        <f>'[1]P3 Ejecucion '!G14</f>
        <v>749800</v>
      </c>
      <c r="H12" s="23">
        <f>'[1]P3 Ejecucion '!H14</f>
        <v>749800</v>
      </c>
      <c r="I12" s="23">
        <f>'[1]P3 Ejecucion '!I14</f>
        <v>5923529.6200000001</v>
      </c>
      <c r="J12" s="23">
        <f>'[1]P3 Ejecucion '!J14</f>
        <v>733800</v>
      </c>
      <c r="K12" s="23">
        <f>'[1]P3 Ejecucion '!K14</f>
        <v>733800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11210129.620000001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ht="29" x14ac:dyDescent="0.35">
      <c r="A15" s="22" t="s">
        <v>28</v>
      </c>
      <c r="B15" s="23">
        <f>'[1]P1 Presupuesto Aprobado'!B17</f>
        <v>34860670</v>
      </c>
      <c r="C15" s="23">
        <f>'[1]P1 Presupuesto Aprobado'!C17</f>
        <v>36699884</v>
      </c>
      <c r="D15" s="23">
        <f>'[1]P3 Ejecucion '!D17</f>
        <v>2980729.3599999994</v>
      </c>
      <c r="E15" s="23">
        <f>'[1]P3 Ejecucion '!E17</f>
        <v>2988913.9599999995</v>
      </c>
      <c r="F15" s="23">
        <f>'[1]P3 Ejecucion '!F17</f>
        <v>2986954.88</v>
      </c>
      <c r="G15" s="23">
        <f>'[1]P3 Ejecucion '!G17</f>
        <v>2976029.57</v>
      </c>
      <c r="H15" s="23">
        <f>'[1]P3 Ejecucion '!H17</f>
        <v>2941932.87</v>
      </c>
      <c r="I15" s="23">
        <f>'[1]P3 Ejecucion '!I17</f>
        <v>2951168.03</v>
      </c>
      <c r="J15" s="23">
        <f>'[1]P3 Ejecucion '!J17</f>
        <v>2968545.84</v>
      </c>
      <c r="K15" s="23">
        <f>'[1]P3 Ejecucion '!K17</f>
        <v>2944544.37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23738818.880000003</v>
      </c>
    </row>
    <row r="16" spans="1:16" x14ac:dyDescent="0.35">
      <c r="A16" s="25" t="s">
        <v>29</v>
      </c>
      <c r="B16" s="21">
        <f>'[1]P1 Presupuesto Aprobado'!B18</f>
        <v>91371145</v>
      </c>
      <c r="C16" s="21">
        <f>'[1]P1 Presupuesto Aprobado'!C18</f>
        <v>78449652.309999987</v>
      </c>
      <c r="D16" s="21">
        <f>'[1]P3 Ejecucion '!D18</f>
        <v>1191920.3700000001</v>
      </c>
      <c r="E16" s="21">
        <f>'[1]P3 Ejecucion '!E18</f>
        <v>4492700.01</v>
      </c>
      <c r="F16" s="21">
        <f>'[1]P3 Ejecucion '!F18</f>
        <v>5276179.97</v>
      </c>
      <c r="G16" s="21">
        <f>'[1]P3 Ejecucion '!G18</f>
        <v>6483365.7799999993</v>
      </c>
      <c r="H16" s="21">
        <f>'[1]P3 Ejecucion '!H18</f>
        <v>3922563.1100000003</v>
      </c>
      <c r="I16" s="21">
        <f>'[1]P3 Ejecucion '!I18</f>
        <v>6557369.5700000003</v>
      </c>
      <c r="J16" s="21">
        <f>'[1]P3 Ejecucion '!J18</f>
        <v>4516453.43</v>
      </c>
      <c r="K16" s="21">
        <f>'[1]P3 Ejecucion '!K18</f>
        <v>6028037.8700000001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38468590.109999999</v>
      </c>
    </row>
    <row r="17" spans="1:16" x14ac:dyDescent="0.35">
      <c r="A17" s="22" t="s">
        <v>30</v>
      </c>
      <c r="B17" s="23">
        <f>'[1]P1 Presupuesto Aprobado'!B19</f>
        <v>8120530</v>
      </c>
      <c r="C17" s="23">
        <f>'[1]P1 Presupuesto Aprobado'!C19</f>
        <v>8659406</v>
      </c>
      <c r="D17" s="23">
        <f>'[1]P3 Ejecucion '!D19</f>
        <v>1161647.3700000001</v>
      </c>
      <c r="E17" s="23">
        <f>'[1]P3 Ejecucion '!E19</f>
        <v>651329.81000000006</v>
      </c>
      <c r="F17" s="23">
        <f>'[1]P3 Ejecucion '!F19</f>
        <v>487657.18</v>
      </c>
      <c r="G17" s="23">
        <f>'[1]P3 Ejecucion '!G19</f>
        <v>646161.81999999995</v>
      </c>
      <c r="H17" s="23">
        <f>'[1]P3 Ejecucion '!H19</f>
        <v>665829.29</v>
      </c>
      <c r="I17" s="23">
        <f>'[1]P3 Ejecucion '!I19</f>
        <v>799825.5</v>
      </c>
      <c r="J17" s="23">
        <f>'[1]P3 Ejecucion '!J19</f>
        <v>784758.06</v>
      </c>
      <c r="K17" s="23">
        <f>'[1]P3 Ejecucion '!K19</f>
        <v>833927.42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6031136.4500000011</v>
      </c>
    </row>
    <row r="18" spans="1:16" ht="29" x14ac:dyDescent="0.35">
      <c r="A18" s="22" t="s">
        <v>31</v>
      </c>
      <c r="B18" s="23">
        <f>'[1]P1 Presupuesto Aprobado'!B20</f>
        <v>2562000</v>
      </c>
      <c r="C18" s="23">
        <f>'[1]P1 Presupuesto Aprobado'!C20</f>
        <v>902970.88</v>
      </c>
      <c r="D18" s="23">
        <f>'[1]P3 Ejecucion '!D20</f>
        <v>0</v>
      </c>
      <c r="E18" s="23">
        <f>'[1]P3 Ejecucion '!E20</f>
        <v>120763.56</v>
      </c>
      <c r="F18" s="23">
        <f>'[1]P3 Ejecucion '!F20</f>
        <v>0</v>
      </c>
      <c r="G18" s="23">
        <f>'[1]P3 Ejecucion '!G20</f>
        <v>0</v>
      </c>
      <c r="H18" s="23">
        <f>'[1]P3 Ejecucion '!H20</f>
        <v>241527.12</v>
      </c>
      <c r="I18" s="23">
        <f>'[1]P3 Ejecucion '!I20</f>
        <v>0</v>
      </c>
      <c r="J18" s="23">
        <f>'[1]P3 Ejecucion '!J20</f>
        <v>0</v>
      </c>
      <c r="K18" s="23">
        <f>'[1]P3 Ejecucion '!K20</f>
        <v>120763.56</v>
      </c>
      <c r="L18" s="23">
        <f>'[1]P3 Ejecucion '!L20</f>
        <v>0</v>
      </c>
      <c r="M18" s="23">
        <f>'[1]P3 Ejecucion '!M20</f>
        <v>0</v>
      </c>
      <c r="N18" s="23">
        <f>'[1]P3 Ejecucion '!N20</f>
        <v>0</v>
      </c>
      <c r="O18" s="23">
        <f>'[1]P3 Ejecucion '!O20</f>
        <v>0</v>
      </c>
      <c r="P18" s="24">
        <f t="shared" si="1"/>
        <v>483054.24</v>
      </c>
    </row>
    <row r="19" spans="1:16" x14ac:dyDescent="0.35">
      <c r="A19" s="22" t="s">
        <v>32</v>
      </c>
      <c r="B19" s="23">
        <f>'[1]P1 Presupuesto Aprobado'!B21</f>
        <v>2160000</v>
      </c>
      <c r="C19" s="23">
        <f>'[1]P1 Presupuesto Aprobado'!C21</f>
        <v>2510937.6</v>
      </c>
      <c r="D19" s="23">
        <f>'[1]P3 Ejecucion '!D21</f>
        <v>0</v>
      </c>
      <c r="E19" s="23">
        <f>'[1]P3 Ejecucion '!E21</f>
        <v>0</v>
      </c>
      <c r="F19" s="23">
        <f>'[1]P3 Ejecucion '!F21</f>
        <v>0</v>
      </c>
      <c r="G19" s="23">
        <f>'[1]P3 Ejecucion '!G21</f>
        <v>0</v>
      </c>
      <c r="H19" s="23">
        <f>'[1]P3 Ejecucion '!H21</f>
        <v>0</v>
      </c>
      <c r="I19" s="23">
        <f>'[1]P3 Ejecucion '!I21</f>
        <v>564687.6</v>
      </c>
      <c r="J19" s="23">
        <f>'[1]P3 Ejecucion '!J21</f>
        <v>223800</v>
      </c>
      <c r="K19" s="23">
        <f>'[1]P3 Ejecucion '!K21</f>
        <v>212100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1000587.6</v>
      </c>
    </row>
    <row r="20" spans="1:16" x14ac:dyDescent="0.35">
      <c r="A20" s="22" t="s">
        <v>33</v>
      </c>
      <c r="B20" s="23">
        <f>'[1]P1 Presupuesto Aprobado'!B22</f>
        <v>0</v>
      </c>
      <c r="C20" s="23">
        <f>'[1]P1 Presupuesto Aprobado'!C22</f>
        <v>218606.88</v>
      </c>
      <c r="D20" s="23">
        <f>'[1]P3 Ejecucion '!D22</f>
        <v>0</v>
      </c>
      <c r="E20" s="23">
        <f>'[1]P3 Ejecucion '!E22</f>
        <v>0</v>
      </c>
      <c r="F20" s="23">
        <f>'[1]P3 Ejecucion '!F22</f>
        <v>0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218606.88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218606.88</v>
      </c>
    </row>
    <row r="21" spans="1:16" x14ac:dyDescent="0.35">
      <c r="A21" s="22" t="s">
        <v>34</v>
      </c>
      <c r="B21" s="23">
        <f>'[1]P1 Presupuesto Aprobado'!B23</f>
        <v>22498831</v>
      </c>
      <c r="C21" s="23">
        <f>'[1]P1 Presupuesto Aprobado'!C23</f>
        <v>22865772.75</v>
      </c>
      <c r="D21" s="23">
        <f>'[1]P3 Ejecucion '!D23</f>
        <v>30273</v>
      </c>
      <c r="E21" s="23">
        <f>'[1]P3 Ejecucion '!E23</f>
        <v>3702906.64</v>
      </c>
      <c r="F21" s="23">
        <f>'[1]P3 Ejecucion '!F23</f>
        <v>1860772.71</v>
      </c>
      <c r="G21" s="23">
        <f>'[1]P3 Ejecucion '!G23</f>
        <v>1220083.96</v>
      </c>
      <c r="H21" s="23">
        <f>'[1]P3 Ejecucion '!H23</f>
        <v>1937618.27</v>
      </c>
      <c r="I21" s="23">
        <f>'[1]P3 Ejecucion '!I23</f>
        <v>1389317.41</v>
      </c>
      <c r="J21" s="23">
        <f>'[1]P3 Ejecucion '!J23</f>
        <v>1312700.83</v>
      </c>
      <c r="K21" s="23">
        <f>'[1]P3 Ejecucion '!K23</f>
        <v>122853.54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11576526.359999999</v>
      </c>
    </row>
    <row r="22" spans="1:16" x14ac:dyDescent="0.35">
      <c r="A22" s="22" t="s">
        <v>35</v>
      </c>
      <c r="B22" s="23">
        <f>'[1]P1 Presupuesto Aprobado'!B24</f>
        <v>2040965</v>
      </c>
      <c r="C22" s="23">
        <f>'[1]P1 Presupuesto Aprobado'!C24</f>
        <v>2040965</v>
      </c>
      <c r="D22" s="23">
        <f>'[1]P3 Ejecucion '!D24</f>
        <v>0</v>
      </c>
      <c r="E22" s="23">
        <f>'[1]P3 Ejecucion '!E24</f>
        <v>0</v>
      </c>
      <c r="F22" s="23">
        <f>'[1]P3 Ejecucion '!F24</f>
        <v>307208.44</v>
      </c>
      <c r="G22" s="23">
        <f>'[1]P3 Ejecucion '!G24</f>
        <v>0</v>
      </c>
      <c r="H22" s="23">
        <f>'[1]P3 Ejecucion '!H24</f>
        <v>129773.49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436981.93</v>
      </c>
    </row>
    <row r="23" spans="1:16" ht="43.5" x14ac:dyDescent="0.35">
      <c r="A23" s="22" t="s">
        <v>36</v>
      </c>
      <c r="B23" s="23">
        <f>'[1]P1 Presupuesto Aprobado'!B25</f>
        <v>4929520</v>
      </c>
      <c r="C23" s="23">
        <f>'[1]P1 Presupuesto Aprobado'!C25</f>
        <v>3701520</v>
      </c>
      <c r="D23" s="23">
        <f>'[1]P3 Ejecucion '!D25</f>
        <v>0</v>
      </c>
      <c r="E23" s="23">
        <f>'[1]P3 Ejecucion '!E25</f>
        <v>0</v>
      </c>
      <c r="F23" s="23">
        <f>'[1]P3 Ejecucion '!F25</f>
        <v>334185.44</v>
      </c>
      <c r="G23" s="23">
        <f>'[1]P3 Ejecucion '!G25</f>
        <v>0</v>
      </c>
      <c r="H23" s="23">
        <f>'[1]P3 Ejecucion '!H25</f>
        <v>419033.34</v>
      </c>
      <c r="I23" s="23">
        <f>'[1]P3 Ejecucion '!I25</f>
        <v>646805.19999999995</v>
      </c>
      <c r="J23" s="23">
        <f>'[1]P3 Ejecucion '!J25</f>
        <v>179950</v>
      </c>
      <c r="K23" s="23">
        <f>'[1]P3 Ejecucion '!K25</f>
        <v>858373.3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2438347.2800000003</v>
      </c>
    </row>
    <row r="24" spans="1:16" ht="29" x14ac:dyDescent="0.35">
      <c r="A24" s="22" t="s">
        <v>37</v>
      </c>
      <c r="B24" s="23">
        <f>'[1]P1 Presupuesto Aprobado'!B26</f>
        <v>41528110</v>
      </c>
      <c r="C24" s="23">
        <f>'[1]P1 Presupuesto Aprobado'!C26</f>
        <v>30631146.399999999</v>
      </c>
      <c r="D24" s="23">
        <f>'[1]P3 Ejecucion '!D26</f>
        <v>0</v>
      </c>
      <c r="E24" s="23">
        <f>'[1]P3 Ejecucion '!E26</f>
        <v>17700</v>
      </c>
      <c r="F24" s="23">
        <f>'[1]P3 Ejecucion '!F26</f>
        <v>548700</v>
      </c>
      <c r="G24" s="23">
        <f>'[1]P3 Ejecucion '!G26</f>
        <v>4617120</v>
      </c>
      <c r="H24" s="23">
        <f>'[1]P3 Ejecucion '!H26</f>
        <v>311284</v>
      </c>
      <c r="I24" s="23">
        <f>'[1]P3 Ejecucion '!I26</f>
        <v>1586035.86</v>
      </c>
      <c r="J24" s="23">
        <f>'[1]P3 Ejecucion '!J26</f>
        <v>2015244.54</v>
      </c>
      <c r="K24" s="23">
        <f>'[1]P3 Ejecucion '!K26</f>
        <v>3661413.17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12757497.57</v>
      </c>
    </row>
    <row r="25" spans="1:16" ht="29" x14ac:dyDescent="0.35">
      <c r="A25" s="22" t="s">
        <v>38</v>
      </c>
      <c r="B25" s="23">
        <f>'[1]P1 Presupuesto Aprobado'!B27</f>
        <v>7531189</v>
      </c>
      <c r="C25" s="23">
        <f>'[1]P1 Presupuesto Aprobado'!C27</f>
        <v>6918326.7999999998</v>
      </c>
      <c r="D25" s="23">
        <f>'[1]P3 Ejecucion '!D27</f>
        <v>0</v>
      </c>
      <c r="E25" s="23">
        <f>'[1]P3 Ejecucion '!E27</f>
        <v>0</v>
      </c>
      <c r="F25" s="23">
        <f>'[1]P3 Ejecucion '!F27</f>
        <v>1737656.2</v>
      </c>
      <c r="G25" s="23"/>
      <c r="H25" s="23">
        <f>'[1]P3 Ejecucion '!H27</f>
        <v>217497.60000000001</v>
      </c>
      <c r="I25" s="23">
        <f>'[1]P3 Ejecucion '!I27</f>
        <v>1570698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3525851.8</v>
      </c>
    </row>
    <row r="26" spans="1:16" x14ac:dyDescent="0.35">
      <c r="A26" s="25" t="s">
        <v>39</v>
      </c>
      <c r="B26" s="21">
        <f>'[1]P1 Presupuesto Aprobado'!B28</f>
        <v>230987231</v>
      </c>
      <c r="C26" s="21">
        <f>'[1]P1 Presupuesto Aprobado'!C28</f>
        <v>233323815.92000002</v>
      </c>
      <c r="D26" s="21">
        <f>'[1]P3 Ejecucion '!D28</f>
        <v>0</v>
      </c>
      <c r="E26" s="21">
        <f>'[1]P3 Ejecucion '!E28</f>
        <v>0</v>
      </c>
      <c r="F26" s="21">
        <f>'[1]P3 Ejecucion '!F28</f>
        <v>2648656</v>
      </c>
      <c r="G26" s="21">
        <f>'[1]P3 Ejecucion '!G28</f>
        <v>2929748.5</v>
      </c>
      <c r="H26" s="21">
        <f>'[1]P3 Ejecucion '!H28</f>
        <v>23626521.77</v>
      </c>
      <c r="I26" s="21">
        <f>'[1]P3 Ejecucion '!I28</f>
        <v>16774379.270000001</v>
      </c>
      <c r="J26" s="21">
        <f>'[1]P3 Ejecucion '!J28</f>
        <v>9329075.6799999997</v>
      </c>
      <c r="K26" s="21">
        <f>'[1]P3 Ejecucion '!K28</f>
        <v>21204930.18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6">
        <f t="shared" ref="P26" si="3">P27+P28+P29+P30+P31+P32+P33+P34+P35</f>
        <v>76513311.399999991</v>
      </c>
    </row>
    <row r="27" spans="1:16" ht="29" x14ac:dyDescent="0.35">
      <c r="A27" s="27" t="s">
        <v>40</v>
      </c>
      <c r="B27" s="28">
        <f>'[1]P1 Presupuesto Aprobado'!B29</f>
        <v>78133435</v>
      </c>
      <c r="C27" s="28">
        <f>'[1]P1 Presupuesto Aprobado'!C29</f>
        <v>82025749</v>
      </c>
      <c r="D27" s="28">
        <f>'[1]P3 Ejecucion '!D29</f>
        <v>0</v>
      </c>
      <c r="E27" s="28">
        <f>'[1]P3 Ejecucion '!E29</f>
        <v>0</v>
      </c>
      <c r="F27" s="28">
        <f>'[1]P3 Ejecucion '!F29</f>
        <v>234348</v>
      </c>
      <c r="G27" s="28">
        <f>'[1]P3 Ejecucion '!G29</f>
        <v>128281</v>
      </c>
      <c r="H27" s="28">
        <f>'[1]P3 Ejecucion '!H29</f>
        <v>4239517.62</v>
      </c>
      <c r="I27" s="28">
        <f>'[1]P3 Ejecucion '!I29</f>
        <v>3450784.52</v>
      </c>
      <c r="J27" s="28">
        <f>'[1]P3 Ejecucion '!J29</f>
        <v>246167</v>
      </c>
      <c r="K27" s="28">
        <f>'[1]P3 Ejecucion '!K29</f>
        <v>16573108.6</v>
      </c>
      <c r="L27" s="28">
        <f>'[1]P3 Ejecucion '!L29</f>
        <v>0</v>
      </c>
      <c r="M27" s="28">
        <f>'[1]P3 Ejecucion '!M29</f>
        <v>0</v>
      </c>
      <c r="N27" s="28">
        <f>'[1]P3 Ejecucion '!N29</f>
        <v>0</v>
      </c>
      <c r="O27" s="28">
        <f>'[1]P3 Ejecucion '!O29</f>
        <v>0</v>
      </c>
      <c r="P27" s="29">
        <f t="shared" si="1"/>
        <v>24872206.740000002</v>
      </c>
    </row>
    <row r="28" spans="1:16" x14ac:dyDescent="0.35">
      <c r="A28" s="27" t="s">
        <v>41</v>
      </c>
      <c r="B28" s="28">
        <f>'[1]P1 Presupuesto Aprobado'!B30</f>
        <v>22729622</v>
      </c>
      <c r="C28" s="28">
        <f>'[1]P1 Presupuesto Aprobado'!C30</f>
        <v>11176182</v>
      </c>
      <c r="D28" s="28">
        <f>'[1]P3 Ejecucion '!D30</f>
        <v>0</v>
      </c>
      <c r="E28" s="28">
        <f>'[1]P3 Ejecucion '!E30</f>
        <v>0</v>
      </c>
      <c r="F28" s="28">
        <f>'[1]P3 Ejecucion '!F30</f>
        <v>0</v>
      </c>
      <c r="G28" s="28">
        <f>'[1]P3 Ejecucion '!G30</f>
        <v>0</v>
      </c>
      <c r="H28" s="28">
        <f>'[1]P3 Ejecucion '!H30</f>
        <v>2571090.2000000002</v>
      </c>
      <c r="I28" s="28">
        <f>'[1]P3 Ejecucion '!I30</f>
        <v>795272.8</v>
      </c>
      <c r="J28" s="28">
        <f>'[1]P3 Ejecucion '!J30</f>
        <v>0</v>
      </c>
      <c r="K28" s="28">
        <f>'[1]P3 Ejecucion '!K30</f>
        <v>43329.599999999999</v>
      </c>
      <c r="L28" s="28">
        <f>'[1]P3 Ejecucion '!L30</f>
        <v>0</v>
      </c>
      <c r="M28" s="28">
        <f>'[1]P3 Ejecucion '!M30</f>
        <v>0</v>
      </c>
      <c r="N28" s="28">
        <f>'[1]P3 Ejecucion '!N30</f>
        <v>0</v>
      </c>
      <c r="O28" s="28">
        <f>'[1]P3 Ejecucion '!O30</f>
        <v>0</v>
      </c>
      <c r="P28" s="29">
        <f t="shared" si="1"/>
        <v>3409692.6</v>
      </c>
    </row>
    <row r="29" spans="1:16" ht="29" x14ac:dyDescent="0.35">
      <c r="A29" s="27" t="s">
        <v>42</v>
      </c>
      <c r="B29" s="28">
        <f>'[1]P1 Presupuesto Aprobado'!B31</f>
        <v>2078321</v>
      </c>
      <c r="C29" s="28">
        <f>'[1]P1 Presupuesto Aprobado'!C31</f>
        <v>1578321</v>
      </c>
      <c r="D29" s="28">
        <f>'[1]P3 Ejecucion '!D31</f>
        <v>0</v>
      </c>
      <c r="E29" s="28">
        <f>'[1]P3 Ejecucion '!E31</f>
        <v>0</v>
      </c>
      <c r="F29" s="28">
        <f>'[1]P3 Ejecucion '!F31</f>
        <v>0</v>
      </c>
      <c r="G29" s="28">
        <f>'[1]P3 Ejecucion '!G31</f>
        <v>35984.1</v>
      </c>
      <c r="H29" s="28">
        <f>'[1]P3 Ejecucion '!H31</f>
        <v>0</v>
      </c>
      <c r="I29" s="28">
        <f>'[1]P3 Ejecucion '!I31</f>
        <v>346684</v>
      </c>
      <c r="J29" s="28">
        <f>'[1]P3 Ejecucion '!J31</f>
        <v>45897.279999999999</v>
      </c>
      <c r="K29" s="28">
        <f>'[1]P3 Ejecucion '!K31</f>
        <v>0</v>
      </c>
      <c r="L29" s="28">
        <f>'[1]P3 Ejecucion '!L31</f>
        <v>0</v>
      </c>
      <c r="M29" s="28">
        <f>'[1]P3 Ejecucion '!M31</f>
        <v>0</v>
      </c>
      <c r="N29" s="28">
        <f>'[1]P3 Ejecucion '!N31</f>
        <v>0</v>
      </c>
      <c r="O29" s="28">
        <f>'[1]P3 Ejecucion '!O31</f>
        <v>0</v>
      </c>
      <c r="P29" s="29">
        <f t="shared" si="1"/>
        <v>428565.38</v>
      </c>
    </row>
    <row r="30" spans="1:16" x14ac:dyDescent="0.35">
      <c r="A30" s="27" t="s">
        <v>43</v>
      </c>
      <c r="B30" s="28">
        <f>'[1]P1 Presupuesto Aprobado'!B32</f>
        <v>0</v>
      </c>
      <c r="C30" s="28">
        <f>'[1]P1 Presupuesto Aprobado'!C32</f>
        <v>0</v>
      </c>
      <c r="D30" s="28">
        <f>'[1]P3 Ejecucion '!D32</f>
        <v>0</v>
      </c>
      <c r="E30" s="28">
        <f>'[1]P3 Ejecucion '!E32</f>
        <v>0</v>
      </c>
      <c r="F30" s="28">
        <f>'[1]P3 Ejecucion '!F32</f>
        <v>0</v>
      </c>
      <c r="G30" s="28">
        <f>'[1]P3 Ejecucion '!G32</f>
        <v>0</v>
      </c>
      <c r="H30" s="28">
        <f>'[1]P3 Ejecucion '!H32</f>
        <v>0</v>
      </c>
      <c r="I30" s="28">
        <f>'[1]P3 Ejecucion '!I32</f>
        <v>0</v>
      </c>
      <c r="J30" s="28">
        <f>'[1]P3 Ejecucion '!J32</f>
        <v>0</v>
      </c>
      <c r="K30" s="28">
        <f>'[1]P3 Ejecucion '!K32</f>
        <v>0</v>
      </c>
      <c r="L30" s="28">
        <f>'[1]P3 Ejecucion '!L32</f>
        <v>0</v>
      </c>
      <c r="M30" s="28">
        <f>'[1]P3 Ejecucion '!M32</f>
        <v>0</v>
      </c>
      <c r="N30" s="28">
        <f>'[1]P3 Ejecucion '!N32</f>
        <v>0</v>
      </c>
      <c r="O30" s="28">
        <f>'[1]P3 Ejecucion '!O32</f>
        <v>0</v>
      </c>
      <c r="P30" s="29">
        <f t="shared" si="1"/>
        <v>0</v>
      </c>
    </row>
    <row r="31" spans="1:16" ht="29" x14ac:dyDescent="0.35">
      <c r="A31" s="27" t="s">
        <v>44</v>
      </c>
      <c r="B31" s="28">
        <f>'[1]P1 Presupuesto Aprobado'!B33</f>
        <v>661600</v>
      </c>
      <c r="C31" s="28">
        <f>'[1]P1 Presupuesto Aprobado'!C33</f>
        <v>753378.08</v>
      </c>
      <c r="D31" s="28">
        <f>'[1]P3 Ejecucion '!D33</f>
        <v>0</v>
      </c>
      <c r="E31" s="28">
        <f>'[1]P3 Ejecucion '!E33</f>
        <v>0</v>
      </c>
      <c r="F31" s="28">
        <f>'[1]P3 Ejecucion '!F33</f>
        <v>160008</v>
      </c>
      <c r="G31" s="28">
        <f>'[1]P3 Ejecucion '!G33</f>
        <v>180304</v>
      </c>
      <c r="H31" s="28">
        <f>'[1]P3 Ejecucion '!H33</f>
        <v>0</v>
      </c>
      <c r="I31" s="28">
        <f>'[1]P3 Ejecucion '!I33</f>
        <v>223558.08</v>
      </c>
      <c r="J31" s="28">
        <f>'[1]P3 Ejecucion '!J33</f>
        <v>57348</v>
      </c>
      <c r="K31" s="28">
        <f>'[1]P3 Ejecucion '!K33</f>
        <v>132160</v>
      </c>
      <c r="L31" s="28">
        <f>'[1]P3 Ejecucion '!L33</f>
        <v>0</v>
      </c>
      <c r="M31" s="28">
        <f>'[1]P3 Ejecucion '!M33</f>
        <v>0</v>
      </c>
      <c r="N31" s="28">
        <f>'[1]P3 Ejecucion '!N33</f>
        <v>0</v>
      </c>
      <c r="O31" s="28">
        <f>'[1]P3 Ejecucion '!O33</f>
        <v>0</v>
      </c>
      <c r="P31" s="29">
        <f t="shared" si="1"/>
        <v>753378.08</v>
      </c>
    </row>
    <row r="32" spans="1:16" ht="29" x14ac:dyDescent="0.35">
      <c r="A32" s="27" t="s">
        <v>45</v>
      </c>
      <c r="B32" s="28">
        <f>'[1]P1 Presupuesto Aprobado'!B34</f>
        <v>26670921</v>
      </c>
      <c r="C32" s="28">
        <f>'[1]P1 Presupuesto Aprobado'!C34</f>
        <v>50391718.219999999</v>
      </c>
      <c r="D32" s="28">
        <f>'[1]P3 Ejecucion '!D34</f>
        <v>0</v>
      </c>
      <c r="E32" s="28">
        <f>'[1]P3 Ejecucion '!E34</f>
        <v>0</v>
      </c>
      <c r="F32" s="28">
        <f>'[1]P3 Ejecucion '!F34</f>
        <v>0</v>
      </c>
      <c r="G32" s="28">
        <f>'[1]P3 Ejecucion '!G34</f>
        <v>304196.92</v>
      </c>
      <c r="H32" s="28">
        <f>'[1]P3 Ejecucion '!H34</f>
        <v>1353261.76</v>
      </c>
      <c r="I32" s="28">
        <f>'[1]P3 Ejecucion '!I34</f>
        <v>6356554.6299999999</v>
      </c>
      <c r="J32" s="28">
        <f>'[1]P3 Ejecucion '!J34</f>
        <v>2808.4</v>
      </c>
      <c r="K32" s="28">
        <f>'[1]P3 Ejecucion '!K34</f>
        <v>137883</v>
      </c>
      <c r="L32" s="28">
        <f>'[1]P3 Ejecucion '!L34</f>
        <v>0</v>
      </c>
      <c r="M32" s="28">
        <f>'[1]P3 Ejecucion '!M34</f>
        <v>0</v>
      </c>
      <c r="N32" s="28">
        <f>'[1]P3 Ejecucion '!N34</f>
        <v>0</v>
      </c>
      <c r="O32" s="28">
        <f>'[1]P3 Ejecucion '!O34</f>
        <v>0</v>
      </c>
      <c r="P32" s="29">
        <f t="shared" si="1"/>
        <v>8154704.71</v>
      </c>
    </row>
    <row r="33" spans="1:16" ht="29" x14ac:dyDescent="0.35">
      <c r="A33" s="22" t="s">
        <v>46</v>
      </c>
      <c r="B33" s="23">
        <f>'[1]P1 Presupuesto Aprobado'!B35</f>
        <v>27824491</v>
      </c>
      <c r="C33" s="23">
        <f>'[1]P1 Presupuesto Aprobado'!C35</f>
        <v>18052685.739999998</v>
      </c>
      <c r="D33" s="23">
        <f>'[1]P3 Ejecucion '!D35</f>
        <v>0</v>
      </c>
      <c r="E33" s="23">
        <f>'[1]P3 Ejecucion '!E35</f>
        <v>0</v>
      </c>
      <c r="F33" s="23">
        <f>'[1]P3 Ejecucion '!F35</f>
        <v>2254300</v>
      </c>
      <c r="G33" s="23">
        <f>'[1]P3 Ejecucion '!G35</f>
        <v>251563.02</v>
      </c>
      <c r="H33" s="23">
        <f>'[1]P3 Ejecucion '!H35</f>
        <v>2225288.84</v>
      </c>
      <c r="I33" s="23">
        <f>'[1]P3 Ejecucion '!I35</f>
        <v>4914125.68</v>
      </c>
      <c r="J33" s="23">
        <f>'[1]P3 Ejecucion '!J35</f>
        <v>0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9645277.5399999991</v>
      </c>
    </row>
    <row r="34" spans="1:16" ht="29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72888841</v>
      </c>
      <c r="C35" s="23">
        <f>'[1]P1 Presupuesto Aprobado'!C37</f>
        <v>69345781.879999995</v>
      </c>
      <c r="D35" s="23">
        <f>'[1]P3 Ejecucion '!D37</f>
        <v>0</v>
      </c>
      <c r="E35" s="23">
        <f>'[1]P3 Ejecucion '!E37</f>
        <v>0</v>
      </c>
      <c r="F35" s="23">
        <f>'[1]P3 Ejecucion '!F37</f>
        <v>0</v>
      </c>
      <c r="G35" s="23">
        <f>'[1]P3 Ejecucion '!G37</f>
        <v>2029419.46</v>
      </c>
      <c r="H35" s="23">
        <f>'[1]P3 Ejecucion '!H37</f>
        <v>13237363.35</v>
      </c>
      <c r="I35" s="23">
        <f>'[1]P3 Ejecucion '!I37</f>
        <v>687399.56</v>
      </c>
      <c r="J35" s="23">
        <f>'[1]P3 Ejecucion '!J37</f>
        <v>8976855</v>
      </c>
      <c r="K35" s="23">
        <f>'[1]P3 Ejecucion '!K37</f>
        <v>4318448.9800000004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29249486.349999998</v>
      </c>
    </row>
    <row r="36" spans="1:16" x14ac:dyDescent="0.35">
      <c r="A36" s="25" t="s">
        <v>49</v>
      </c>
      <c r="B36" s="21">
        <f>'[1]P1 Presupuesto Aprobado'!B38</f>
        <v>9700000</v>
      </c>
      <c r="C36" s="21">
        <f>'[1]P1 Presupuesto Aprobado'!C38</f>
        <v>9700000</v>
      </c>
      <c r="D36" s="21">
        <f>'[1]P3 Ejecucion '!D38</f>
        <v>0</v>
      </c>
      <c r="E36" s="21">
        <f>'[1]P3 Ejecucion '!E38</f>
        <v>1230275.5299999998</v>
      </c>
      <c r="F36" s="21">
        <f>'[1]P3 Ejecucion '!F38</f>
        <v>3020515</v>
      </c>
      <c r="G36" s="21">
        <f>'[1]P3 Ejecucion '!G38</f>
        <v>0</v>
      </c>
      <c r="H36" s="21">
        <f>'[1]P3 Ejecucion '!H38</f>
        <v>0</v>
      </c>
      <c r="I36" s="21">
        <f>'[1]P3 Ejecucion '!I38</f>
        <v>1859392.23</v>
      </c>
      <c r="J36" s="21">
        <f>'[1]P3 Ejecucion '!J38</f>
        <v>7245</v>
      </c>
      <c r="K36" s="21">
        <f>'[1]P3 Ejecucion '!K38</f>
        <v>143993.85999999999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6">
        <f t="shared" ref="P36" si="4">P37+P38+P39+P40+P41+P42+P43</f>
        <v>6261421.6200000001</v>
      </c>
    </row>
    <row r="37" spans="1:16" ht="29" x14ac:dyDescent="0.35">
      <c r="A37" s="22" t="s">
        <v>50</v>
      </c>
      <c r="B37" s="23">
        <f>'[1]P1 Presupuesto Aprobado'!B39</f>
        <v>9700000</v>
      </c>
      <c r="C37" s="23">
        <f>'[1]P1 Presupuesto Aprobado'!C39</f>
        <v>9700000</v>
      </c>
      <c r="D37" s="23">
        <f>'[1]P3 Ejecucion '!D39</f>
        <v>0</v>
      </c>
      <c r="E37" s="23">
        <f>'[1]P3 Ejecucion '!E39</f>
        <v>1230275.5299999998</v>
      </c>
      <c r="F37" s="23">
        <f>'[1]P3 Ejecucion '!F39</f>
        <v>3020515</v>
      </c>
      <c r="G37" s="23">
        <f>'[1]P3 Ejecucion '!G39</f>
        <v>0</v>
      </c>
      <c r="H37" s="23">
        <f>'[1]P3 Ejecucion '!H39</f>
        <v>0</v>
      </c>
      <c r="I37" s="23">
        <f>'[1]P3 Ejecucion '!I39</f>
        <v>1859392.23</v>
      </c>
      <c r="J37" s="23">
        <f>'[1]P3 Ejecucion '!J39</f>
        <v>7245</v>
      </c>
      <c r="K37" s="23">
        <f>'[1]P3 Ejecucion '!K39</f>
        <v>143993.85999999999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6261421.6200000001</v>
      </c>
    </row>
    <row r="38" spans="1:16" ht="29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9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9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9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ht="29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9" x14ac:dyDescent="0.35">
      <c r="A44" s="22" t="s">
        <v>57</v>
      </c>
      <c r="B44" s="23">
        <f>'[1]P1 Presupuesto Aprobado'!B46</f>
        <v>0</v>
      </c>
      <c r="C44" s="28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B46+B47+B48+B49+B50+B51</f>
        <v>0</v>
      </c>
      <c r="C45" s="23">
        <f t="shared" ref="C45:P45" si="5">C46+C47+C48+C49+C50+C51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  <c r="H45" s="23">
        <f t="shared" si="5"/>
        <v>0</v>
      </c>
      <c r="I45" s="23">
        <f t="shared" si="5"/>
        <v>0</v>
      </c>
      <c r="J45" s="23">
        <f t="shared" si="5"/>
        <v>0</v>
      </c>
      <c r="K45" s="23">
        <f t="shared" si="5"/>
        <v>0</v>
      </c>
      <c r="L45" s="23">
        <f t="shared" si="5"/>
        <v>0</v>
      </c>
      <c r="M45" s="23">
        <f t="shared" si="5"/>
        <v>0</v>
      </c>
      <c r="N45" s="23">
        <f t="shared" si="5"/>
        <v>0</v>
      </c>
      <c r="O45" s="23">
        <f t="shared" si="5"/>
        <v>0</v>
      </c>
      <c r="P45" s="23">
        <f t="shared" si="5"/>
        <v>0</v>
      </c>
    </row>
    <row r="46" spans="1:16" ht="29" x14ac:dyDescent="0.35">
      <c r="A46" s="22" t="s">
        <v>59</v>
      </c>
      <c r="B46" s="23">
        <f>'[1]P1 Presupuesto Aprobado'!B48</f>
        <v>0</v>
      </c>
      <c r="C46" s="23">
        <f>'[1]P1 Presupuesto Aprobado'!C48</f>
        <v>0</v>
      </c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3">
        <f>'[1]P3 Ejecucion '!P48</f>
        <v>0</v>
      </c>
    </row>
    <row r="47" spans="1:16" ht="29" x14ac:dyDescent="0.35">
      <c r="A47" s="22" t="s">
        <v>60</v>
      </c>
      <c r="B47" s="23">
        <f>'[1]P1 Presupuesto Aprobado'!B49</f>
        <v>0</v>
      </c>
      <c r="C47" s="28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3">
        <f>'[1]P3 Ejecucion '!P49</f>
        <v>0</v>
      </c>
    </row>
    <row r="48" spans="1:16" ht="29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3">
        <f>'[1]P3 Ejecucion '!P50</f>
        <v>0</v>
      </c>
    </row>
    <row r="49" spans="1:16" ht="29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3">
        <f>'[1]P3 Ejecucion '!P51</f>
        <v>0</v>
      </c>
    </row>
    <row r="50" spans="1:16" ht="29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3">
        <f>'[1]P3 Ejecucion '!P52</f>
        <v>0</v>
      </c>
    </row>
    <row r="51" spans="1:16" ht="29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3">
        <f>'[1]P3 Ejecucion '!P53</f>
        <v>0</v>
      </c>
    </row>
    <row r="52" spans="1:16" ht="29" x14ac:dyDescent="0.35">
      <c r="A52" s="25" t="s">
        <v>65</v>
      </c>
      <c r="B52" s="21">
        <f>'[1]P1 Presupuesto Aprobado'!B54</f>
        <v>71550816</v>
      </c>
      <c r="C52" s="21">
        <f>'[1]P1 Presupuesto Aprobado'!C54</f>
        <v>25481000.77</v>
      </c>
      <c r="D52" s="21">
        <f>'[1]P3 Ejecucion '!D54</f>
        <v>0</v>
      </c>
      <c r="E52" s="21">
        <f>'[1]P3 Ejecucion '!E54</f>
        <v>0</v>
      </c>
      <c r="F52" s="21">
        <f>'[1]P3 Ejecucion '!F54</f>
        <v>94122.7</v>
      </c>
      <c r="G52" s="21">
        <f>'[1]P3 Ejecucion '!G54</f>
        <v>0</v>
      </c>
      <c r="H52" s="21">
        <f>'[1]P3 Ejecucion '!H54</f>
        <v>2140683.83</v>
      </c>
      <c r="I52" s="21">
        <f>'[1]P3 Ejecucion '!I54</f>
        <v>445096</v>
      </c>
      <c r="J52" s="21">
        <f>'[1]P3 Ejecucion '!J54</f>
        <v>3787661.5</v>
      </c>
      <c r="K52" s="21">
        <f>'[1]P3 Ejecucion '!K54</f>
        <v>6387323.2199999997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6">
        <f t="shared" ref="P52" si="6">P53+P54+P55+P56+P57+P58+P59+P60+P61</f>
        <v>12854887.249999998</v>
      </c>
    </row>
    <row r="53" spans="1:16" x14ac:dyDescent="0.35">
      <c r="A53" s="22" t="s">
        <v>66</v>
      </c>
      <c r="B53" s="23">
        <f>'[1]P1 Presupuesto Aprobado'!B55</f>
        <v>51786276</v>
      </c>
      <c r="C53" s="23">
        <f>'[1]P1 Presupuesto Aprobado'!C55</f>
        <v>15412066.35</v>
      </c>
      <c r="D53" s="23">
        <f>'[1]P3 Ejecucion '!D55</f>
        <v>0</v>
      </c>
      <c r="E53" s="23">
        <f>'[1]P3 Ejecucion '!E55</f>
        <v>0</v>
      </c>
      <c r="F53" s="23">
        <f>'[1]P3 Ejecucion '!F55</f>
        <v>47984.7</v>
      </c>
      <c r="G53" s="23">
        <f>'[1]P3 Ejecucion '!G55</f>
        <v>0</v>
      </c>
      <c r="H53" s="23">
        <f>'[1]P3 Ejecucion '!H55</f>
        <v>1986007.07</v>
      </c>
      <c r="I53" s="23">
        <f>'[1]P3 Ejecucion '!I55</f>
        <v>445096</v>
      </c>
      <c r="J53" s="23">
        <f>'[1]P3 Ejecucion '!J55</f>
        <v>1507597.5</v>
      </c>
      <c r="K53" s="23">
        <f>'[1]P3 Ejecucion '!K55</f>
        <v>3778406.02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7765091.29</v>
      </c>
    </row>
    <row r="54" spans="1:16" ht="29" x14ac:dyDescent="0.35">
      <c r="A54" s="22" t="s">
        <v>67</v>
      </c>
      <c r="B54" s="23">
        <f>'[1]P1 Presupuesto Aprobado'!B56</f>
        <v>6036500</v>
      </c>
      <c r="C54" s="23">
        <f>'[1]P1 Presupuesto Aprobado'!C56</f>
        <v>2743509.3</v>
      </c>
      <c r="D54" s="23">
        <f>'[1]P3 Ejecucion '!D56</f>
        <v>0</v>
      </c>
      <c r="E54" s="23">
        <f>'[1]P3 Ejecucion '!E56</f>
        <v>0</v>
      </c>
      <c r="F54" s="23">
        <f>'[1]P3 Ejecucion '!F56</f>
        <v>0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0</v>
      </c>
      <c r="K54" s="23">
        <f>'[1]P3 Ejecucion '!K56</f>
        <v>1079700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1079700</v>
      </c>
    </row>
    <row r="55" spans="1:16" ht="29" x14ac:dyDescent="0.35">
      <c r="A55" s="22" t="s">
        <v>68</v>
      </c>
      <c r="B55" s="23">
        <f>'[1]P1 Presupuesto Aprobado'!B57</f>
        <v>9503200</v>
      </c>
      <c r="C55" s="23">
        <f>'[1]P1 Presupuesto Aprobado'!C57</f>
        <v>4772184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43331.96</v>
      </c>
      <c r="I55" s="23">
        <f>'[1]P3 Ejecucion '!I57</f>
        <v>0</v>
      </c>
      <c r="J55" s="23">
        <f>'[1]P3 Ejecucion '!J57</f>
        <v>2268500</v>
      </c>
      <c r="K55" s="23">
        <f>'[1]P3 Ejecucion '!K57</f>
        <v>1163624.8799999999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3475456.84</v>
      </c>
    </row>
    <row r="56" spans="1:16" ht="29" x14ac:dyDescent="0.35">
      <c r="A56" s="22" t="s">
        <v>69</v>
      </c>
      <c r="B56" s="23">
        <f>'[1]P1 Presupuesto Aprobado'!B58</f>
        <v>0</v>
      </c>
      <c r="C56" s="23">
        <f>'[1]P1 Presupuesto Aprobado'!C58</f>
        <v>0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ht="29" x14ac:dyDescent="0.35">
      <c r="A57" s="22" t="s">
        <v>70</v>
      </c>
      <c r="B57" s="23">
        <f>'[1]P1 Presupuesto Aprobado'!B59</f>
        <v>4064640</v>
      </c>
      <c r="C57" s="23">
        <f>'[1]P1 Presupuesto Aprobado'!C59</f>
        <v>1652958.32</v>
      </c>
      <c r="D57" s="23">
        <f>'[1]P3 Ejecucion '!D59</f>
        <v>0</v>
      </c>
      <c r="E57" s="23">
        <f>'[1]P3 Ejecucion '!E59</f>
        <v>0</v>
      </c>
      <c r="F57" s="23">
        <f>'[1]P3 Ejecucion '!F59</f>
        <v>46138</v>
      </c>
      <c r="G57" s="23">
        <f>'[1]P3 Ejecucion '!G59</f>
        <v>0</v>
      </c>
      <c r="H57" s="23">
        <f>'[1]P3 Ejecucion '!H59</f>
        <v>111344.8</v>
      </c>
      <c r="I57" s="23">
        <f>'[1]P3 Ejecucion '!I59</f>
        <v>0</v>
      </c>
      <c r="J57" s="23">
        <f>'[1]P3 Ejecucion '!J59</f>
        <v>11564</v>
      </c>
      <c r="K57" s="23">
        <f>'[1]P3 Ejecucion '!K59</f>
        <v>365592.32000000001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534639.12</v>
      </c>
    </row>
    <row r="58" spans="1:16" x14ac:dyDescent="0.35">
      <c r="A58" s="22" t="s">
        <v>71</v>
      </c>
      <c r="B58" s="23">
        <f>'[1]P1 Presupuesto Aprobado'!B60</f>
        <v>83700</v>
      </c>
      <c r="C58" s="23">
        <f>'[1]P1 Presupuesto Aprobado'!C60</f>
        <v>517882.8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76500</v>
      </c>
      <c r="C60" s="23">
        <f>'[1]P1 Presupuesto Aprobado'!C62</f>
        <v>216000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ht="29" x14ac:dyDescent="0.35">
      <c r="A61" s="22" t="s">
        <v>74</v>
      </c>
      <c r="B61" s="23">
        <f>'[1]P1 Presupuesto Aprobado'!B63</f>
        <v>0</v>
      </c>
      <c r="C61" s="23">
        <f>'[1]P1 Presupuesto Aprobado'!C63</f>
        <v>166400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17205750</v>
      </c>
      <c r="C62" s="21">
        <f>'[1]P1 Presupuesto Aprobado'!C64</f>
        <v>61705750</v>
      </c>
      <c r="D62" s="21">
        <f>'[1]P3 Ejecucion '!D64</f>
        <v>0</v>
      </c>
      <c r="E62" s="21">
        <f>'[1]P3 Ejecucion '!E64</f>
        <v>0</v>
      </c>
      <c r="F62" s="21">
        <f>'[1]P3 Ejecucion '!F64</f>
        <v>1584881.39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0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6">
        <f t="shared" ref="P62" si="7">P63+P64+P65+P66</f>
        <v>1584881.39</v>
      </c>
    </row>
    <row r="63" spans="1:16" x14ac:dyDescent="0.35">
      <c r="A63" s="22" t="s">
        <v>76</v>
      </c>
      <c r="B63" s="23">
        <f>'[1]P1 Presupuesto Aprobado'!B65</f>
        <v>17205750</v>
      </c>
      <c r="C63" s="23">
        <f>'[1]P1 Presupuesto Aprobado'!C65</f>
        <v>13705750</v>
      </c>
      <c r="D63" s="23">
        <f>'[1]P3 Ejecucion '!D65</f>
        <v>0</v>
      </c>
      <c r="E63" s="23">
        <f>'[1]P3 Ejecucion '!E65</f>
        <v>0</v>
      </c>
      <c r="F63" s="23">
        <f>'[1]P3 Ejecucion '!F65</f>
        <v>1584881.39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0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1584881.39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48000000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ht="29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43.5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9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6">
        <f t="shared" ref="P67" si="8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9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6">
        <f t="shared" ref="P70" si="9">P71+P72+P73</f>
        <v>0</v>
      </c>
    </row>
    <row r="71" spans="1:16" ht="29" x14ac:dyDescent="0.35">
      <c r="A71" s="22" t="s">
        <v>84</v>
      </c>
      <c r="B71" s="30"/>
      <c r="C71" s="30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ht="29" x14ac:dyDescent="0.35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ht="29" x14ac:dyDescent="0.35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9">
        <f t="shared" si="1"/>
        <v>0</v>
      </c>
    </row>
    <row r="74" spans="1:16" x14ac:dyDescent="0.35">
      <c r="A74" s="18" t="s">
        <v>87</v>
      </c>
      <c r="B74" s="21">
        <f>B75+B78+B81</f>
        <v>0</v>
      </c>
      <c r="C74" s="21">
        <f t="shared" ref="C74:P74" si="10">C75+C78+C81</f>
        <v>0</v>
      </c>
      <c r="D74" s="21">
        <f t="shared" si="10"/>
        <v>0</v>
      </c>
      <c r="E74" s="21">
        <f t="shared" si="10"/>
        <v>0</v>
      </c>
      <c r="F74" s="21">
        <f t="shared" si="10"/>
        <v>0</v>
      </c>
      <c r="G74" s="21">
        <f t="shared" si="10"/>
        <v>0</v>
      </c>
      <c r="H74" s="21">
        <f t="shared" si="10"/>
        <v>0</v>
      </c>
      <c r="I74" s="21">
        <f t="shared" si="10"/>
        <v>0</v>
      </c>
      <c r="J74" s="21">
        <f t="shared" si="10"/>
        <v>0</v>
      </c>
      <c r="K74" s="21">
        <f t="shared" si="10"/>
        <v>0</v>
      </c>
      <c r="L74" s="21">
        <f t="shared" si="10"/>
        <v>0</v>
      </c>
      <c r="M74" s="21">
        <f t="shared" si="10"/>
        <v>0</v>
      </c>
      <c r="N74" s="21">
        <f t="shared" si="10"/>
        <v>0</v>
      </c>
      <c r="O74" s="21">
        <f t="shared" si="10"/>
        <v>0</v>
      </c>
      <c r="P74" s="21">
        <f t="shared" si="10"/>
        <v>0</v>
      </c>
    </row>
    <row r="75" spans="1:16" x14ac:dyDescent="0.35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1">
        <f t="shared" ref="P75" si="11">P76+P77</f>
        <v>0</v>
      </c>
    </row>
    <row r="76" spans="1:16" ht="29" x14ac:dyDescent="0.35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9">
        <f t="shared" ref="P76:P82" si="12">SUM(D76:O76)</f>
        <v>0</v>
      </c>
    </row>
    <row r="77" spans="1:16" ht="29" x14ac:dyDescent="0.35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2"/>
        <v>0</v>
      </c>
    </row>
    <row r="78" spans="1:16" x14ac:dyDescent="0.35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6">
        <f t="shared" ref="P78" si="13">P79+P80</f>
        <v>0</v>
      </c>
    </row>
    <row r="79" spans="1:16" ht="29" x14ac:dyDescent="0.35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2"/>
        <v>0</v>
      </c>
    </row>
    <row r="80" spans="1:16" ht="29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2"/>
        <v>0</v>
      </c>
    </row>
    <row r="81" spans="1:16" x14ac:dyDescent="0.35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6">
        <f t="shared" ref="P81" si="14">P82</f>
        <v>0</v>
      </c>
    </row>
    <row r="82" spans="1:16" ht="29" x14ac:dyDescent="0.35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2"/>
        <v>0</v>
      </c>
    </row>
    <row r="83" spans="1:16" x14ac:dyDescent="0.35">
      <c r="A83" s="32" t="s">
        <v>96</v>
      </c>
      <c r="B83" s="33">
        <f>B9+B74</f>
        <v>807880837</v>
      </c>
      <c r="C83" s="33">
        <f t="shared" ref="C83:P83" si="15">C9+C74</f>
        <v>811655176</v>
      </c>
      <c r="D83" s="33">
        <f t="shared" si="15"/>
        <v>24554354.650000002</v>
      </c>
      <c r="E83" s="33">
        <f t="shared" si="15"/>
        <v>51708428.300000004</v>
      </c>
      <c r="F83" s="33">
        <f t="shared" si="15"/>
        <v>47311014.860000007</v>
      </c>
      <c r="G83" s="33">
        <f t="shared" si="15"/>
        <v>32724615.439999998</v>
      </c>
      <c r="H83" s="33">
        <f t="shared" si="15"/>
        <v>77239928.879999995</v>
      </c>
      <c r="I83" s="33">
        <f t="shared" si="15"/>
        <v>53932572.969999999</v>
      </c>
      <c r="J83" s="33">
        <f t="shared" si="15"/>
        <v>41644730.370000005</v>
      </c>
      <c r="K83" s="33">
        <f t="shared" si="15"/>
        <v>61341078.420000002</v>
      </c>
      <c r="L83" s="33">
        <f t="shared" si="15"/>
        <v>0</v>
      </c>
      <c r="M83" s="33">
        <f t="shared" si="15"/>
        <v>0</v>
      </c>
      <c r="N83" s="33">
        <f t="shared" si="15"/>
        <v>0</v>
      </c>
      <c r="O83" s="33">
        <f t="shared" si="15"/>
        <v>0</v>
      </c>
      <c r="P83" s="33">
        <f t="shared" si="15"/>
        <v>390456723.89000005</v>
      </c>
    </row>
    <row r="84" spans="1:16" x14ac:dyDescent="0.35">
      <c r="A84" s="34" t="s">
        <v>97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ht="18.5" x14ac:dyDescent="0.45">
      <c r="A85" s="36"/>
      <c r="B85" s="37"/>
      <c r="C85" s="38"/>
      <c r="D85" s="37"/>
      <c r="E85" s="37"/>
      <c r="F85" s="37"/>
      <c r="G85" s="37"/>
      <c r="H85" s="37"/>
      <c r="I85" s="37"/>
      <c r="J85" s="37"/>
      <c r="K85" s="37"/>
      <c r="L85" s="39"/>
      <c r="M85" s="39"/>
      <c r="N85" s="39"/>
      <c r="O85" s="39"/>
      <c r="P85" s="39"/>
    </row>
    <row r="86" spans="1:16" x14ac:dyDescent="0.35">
      <c r="A86" s="40" t="s">
        <v>98</v>
      </c>
      <c r="B86" s="41"/>
      <c r="C86" s="41"/>
      <c r="D86" s="41"/>
      <c r="E86" s="41"/>
      <c r="F86" s="41"/>
      <c r="G86" s="41"/>
      <c r="H86" s="41"/>
      <c r="I86" s="42"/>
      <c r="J86" s="42"/>
      <c r="K86" s="42"/>
      <c r="L86" s="42"/>
      <c r="M86" s="42"/>
      <c r="N86" s="42"/>
      <c r="O86" s="42"/>
      <c r="P86" s="41"/>
    </row>
    <row r="87" spans="1:16" x14ac:dyDescent="0.35">
      <c r="A87" s="43" t="s">
        <v>99</v>
      </c>
      <c r="B87" s="44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 spans="1:16" x14ac:dyDescent="0.35">
      <c r="A88" s="43" t="s">
        <v>100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1:16" x14ac:dyDescent="0.35">
      <c r="A89" s="43" t="s">
        <v>101</v>
      </c>
      <c r="B89" s="44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1:16" x14ac:dyDescent="0.35">
      <c r="A90" s="43" t="s">
        <v>102</v>
      </c>
      <c r="B90" s="44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1:16" x14ac:dyDescent="0.35">
      <c r="A91" s="45" t="s">
        <v>103</v>
      </c>
      <c r="B91" s="44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1:16" x14ac:dyDescent="0.35">
      <c r="A92" s="45" t="s">
        <v>104</v>
      </c>
      <c r="B92" s="44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1:16" x14ac:dyDescent="0.35">
      <c r="A93" s="46" t="s">
        <v>105</v>
      </c>
      <c r="B93" s="44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  <row r="94" spans="1:16" x14ac:dyDescent="0.35">
      <c r="A94" s="46"/>
      <c r="B94" s="44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</row>
    <row r="95" spans="1:16" ht="15" thickBot="1" x14ac:dyDescent="0.4">
      <c r="A95" s="47" t="s">
        <v>106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</row>
    <row r="96" spans="1:16" ht="24.5" thickBot="1" x14ac:dyDescent="0.4">
      <c r="A96" s="49" t="s">
        <v>107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6" ht="37" thickBot="1" x14ac:dyDescent="0.4">
      <c r="A97" s="50" t="s">
        <v>108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</row>
    <row r="98" spans="1:16" ht="85" thickBot="1" x14ac:dyDescent="0.4">
      <c r="A98" s="51" t="s">
        <v>109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</row>
    <row r="99" spans="1:16" x14ac:dyDescent="0.35">
      <c r="A99" s="52"/>
      <c r="B99" s="53"/>
      <c r="C99" s="53"/>
      <c r="D99" s="54"/>
      <c r="E99" s="54"/>
      <c r="F99" s="54"/>
      <c r="G99" s="54"/>
      <c r="H99" s="54"/>
      <c r="I99" s="54"/>
      <c r="J99" s="54"/>
      <c r="K99" s="54"/>
      <c r="L99" s="53"/>
      <c r="M99" s="55"/>
      <c r="N99" s="55"/>
      <c r="O99" s="55"/>
      <c r="P99" s="56"/>
    </row>
    <row r="100" spans="1:16" x14ac:dyDescent="0.35">
      <c r="A100" s="52"/>
      <c r="B100" s="53"/>
      <c r="C100" s="53"/>
      <c r="D100" s="54"/>
      <c r="E100" s="54"/>
      <c r="F100" s="54"/>
      <c r="G100" s="54"/>
      <c r="H100" s="54"/>
      <c r="I100" s="54"/>
      <c r="J100" s="54"/>
      <c r="K100" s="54"/>
      <c r="L100" s="53"/>
      <c r="M100" s="55"/>
      <c r="N100" s="55"/>
      <c r="O100" s="55"/>
      <c r="P100" s="56"/>
    </row>
    <row r="101" spans="1:16" x14ac:dyDescent="0.35">
      <c r="A101" s="52"/>
      <c r="B101" s="53"/>
      <c r="C101" s="53"/>
      <c r="D101" s="54"/>
      <c r="E101" s="54"/>
      <c r="F101" s="54"/>
      <c r="G101" s="54"/>
      <c r="H101" s="54"/>
      <c r="I101" s="54"/>
      <c r="J101" s="54"/>
      <c r="K101" s="54"/>
      <c r="L101" s="53"/>
      <c r="M101" s="55"/>
      <c r="N101" s="55"/>
      <c r="O101" s="55"/>
      <c r="P101" s="56"/>
    </row>
    <row r="102" spans="1:16" x14ac:dyDescent="0.35">
      <c r="A102" s="57" t="s">
        <v>110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5"/>
      <c r="N102" s="55"/>
      <c r="O102" s="55"/>
      <c r="P102" s="56"/>
    </row>
    <row r="103" spans="1:16" x14ac:dyDescent="0.35">
      <c r="A103" s="58" t="s">
        <v>111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5"/>
      <c r="N103" s="55"/>
      <c r="O103" s="55"/>
      <c r="P103" s="56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2024-09-03T17:32:23Z</dcterms:created>
  <dcterms:modified xsi:type="dcterms:W3CDTF">2024-09-03T17:33:43Z</dcterms:modified>
</cp:coreProperties>
</file>