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7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L81" i="1"/>
  <c r="L74" i="1" s="1"/>
  <c r="K81" i="1"/>
  <c r="J81" i="1"/>
  <c r="I81" i="1"/>
  <c r="H81" i="1"/>
  <c r="H74" i="1" s="1"/>
  <c r="G81" i="1"/>
  <c r="F81" i="1"/>
  <c r="E81" i="1"/>
  <c r="D81" i="1"/>
  <c r="D74" i="1" s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O74" i="1" s="1"/>
  <c r="N75" i="1"/>
  <c r="N74" i="1" s="1"/>
  <c r="M75" i="1"/>
  <c r="L75" i="1"/>
  <c r="K75" i="1"/>
  <c r="K74" i="1" s="1"/>
  <c r="J75" i="1"/>
  <c r="J74" i="1" s="1"/>
  <c r="I75" i="1"/>
  <c r="H75" i="1"/>
  <c r="G75" i="1"/>
  <c r="G74" i="1" s="1"/>
  <c r="F75" i="1"/>
  <c r="F74" i="1" s="1"/>
  <c r="E75" i="1"/>
  <c r="D75" i="1"/>
  <c r="C75" i="1"/>
  <c r="C74" i="1" s="1"/>
  <c r="B75" i="1"/>
  <c r="B74" i="1" s="1"/>
  <c r="M74" i="1"/>
  <c r="I74" i="1"/>
  <c r="E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P47" i="1"/>
  <c r="O47" i="1"/>
  <c r="N47" i="1"/>
  <c r="N45" i="1" s="1"/>
  <c r="N9" i="1" s="1"/>
  <c r="M47" i="1"/>
  <c r="L47" i="1"/>
  <c r="K47" i="1"/>
  <c r="J47" i="1"/>
  <c r="J45" i="1" s="1"/>
  <c r="J9" i="1" s="1"/>
  <c r="I47" i="1"/>
  <c r="H47" i="1"/>
  <c r="G47" i="1"/>
  <c r="F47" i="1"/>
  <c r="F45" i="1" s="1"/>
  <c r="F9" i="1" s="1"/>
  <c r="E47" i="1"/>
  <c r="D47" i="1"/>
  <c r="B47" i="1"/>
  <c r="B45" i="1" s="1"/>
  <c r="B9" i="1" s="1"/>
  <c r="B83" i="1" s="1"/>
  <c r="P46" i="1"/>
  <c r="P45" i="1" s="1"/>
  <c r="O46" i="1"/>
  <c r="N46" i="1"/>
  <c r="M46" i="1"/>
  <c r="M45" i="1" s="1"/>
  <c r="L46" i="1"/>
  <c r="L45" i="1" s="1"/>
  <c r="K46" i="1"/>
  <c r="J46" i="1"/>
  <c r="I46" i="1"/>
  <c r="I45" i="1" s="1"/>
  <c r="H46" i="1"/>
  <c r="H45" i="1" s="1"/>
  <c r="G46" i="1"/>
  <c r="F46" i="1"/>
  <c r="E46" i="1"/>
  <c r="E45" i="1" s="1"/>
  <c r="D46" i="1"/>
  <c r="D45" i="1" s="1"/>
  <c r="C46" i="1"/>
  <c r="B46" i="1"/>
  <c r="O45" i="1"/>
  <c r="K45" i="1"/>
  <c r="G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P26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P25" i="1" s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M10" i="1"/>
  <c r="M9" i="1" s="1"/>
  <c r="M83" i="1" s="1"/>
  <c r="L10" i="1"/>
  <c r="L9" i="1" s="1"/>
  <c r="L83" i="1" s="1"/>
  <c r="K10" i="1"/>
  <c r="K9" i="1" s="1"/>
  <c r="K83" i="1" s="1"/>
  <c r="J10" i="1"/>
  <c r="I10" i="1"/>
  <c r="I9" i="1" s="1"/>
  <c r="I83" i="1" s="1"/>
  <c r="H10" i="1"/>
  <c r="H9" i="1" s="1"/>
  <c r="H83" i="1" s="1"/>
  <c r="G10" i="1"/>
  <c r="G9" i="1" s="1"/>
  <c r="G83" i="1" s="1"/>
  <c r="F10" i="1"/>
  <c r="E10" i="1"/>
  <c r="E9" i="1" s="1"/>
  <c r="E83" i="1" s="1"/>
  <c r="D10" i="1"/>
  <c r="D9" i="1" s="1"/>
  <c r="D83" i="1" s="1"/>
  <c r="C10" i="1"/>
  <c r="C9" i="1" s="1"/>
  <c r="C83" i="1" s="1"/>
  <c r="B10" i="1"/>
  <c r="P16" i="1" l="1"/>
  <c r="P52" i="1"/>
  <c r="P9" i="1" s="1"/>
  <c r="P62" i="1"/>
  <c r="P70" i="1"/>
  <c r="P36" i="1"/>
  <c r="F83" i="1"/>
  <c r="J83" i="1"/>
  <c r="N83" i="1"/>
  <c r="P67" i="1"/>
  <c r="P78" i="1"/>
  <c r="P74" i="1" s="1"/>
  <c r="P83" i="1" l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<sst xmlns="http://schemas.openxmlformats.org/spreadsheetml/2006/main" count="112" uniqueCount="112">
  <si>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</si>
  <si>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</si>
  <si>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</si>
  <si>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</si>
  <si>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</si>
  <si>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</si>
  <si>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</si>
  <si>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</si>
  <si>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</si>
  <si>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</si>
  <si>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</si>
  <si>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</si>
  <si>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</si>
  <si>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</si>
  <si>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</si>
  <si>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</si>
  <si>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</si>
  <si>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</si>
  <si>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</si>
  <si>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</si>
  <si>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</si>
  <si>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</si>
  <si>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</si>
  <si>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</si>
  <si>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</si>
  <si>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</si>
  <si>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</si>
  <si>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</si>
  <si>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</si>
  <si>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</si>
  <si>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</si>
  <si>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</si>
  <si>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</si>
  <si>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</si>
  <si>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</si>
  <si>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</si>
  <si>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</si>
  <si>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</si>
  <si>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</si>
  <si>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</si>
  <si>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</si>
  <si>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</si>
  <si>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</si>
  <si>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</si>
  <si>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</si>
  <si>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</si>
  <si>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</si>
  <si>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</si>
  <si>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</si>
  <si>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</si>
  <si>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</si>
  <si>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</si>
  <si>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</si>
  <si>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</si>
  <si>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</si>
  <si>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</si>
  <si>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</si>
  <si>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</si>
  <si>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</si>
  <si>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</si>
  <si>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</si>
  <si>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</si>
  <si>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</si>
  <si>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</si>
  <si>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</si>
  <si>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</si>
  <si>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</si>
  <si>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</si>
  <si>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</si>
  <si>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</si>
  <si>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</si>
  <si>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</si>
  <si>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</si>
  <si>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</si>
  <si>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</si>
  <si>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</si>
  <si>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</si>
  <si>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</si>
  <si>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</si>
  <si>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</si>
  <si>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</si>
  <si>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</si>
  <si>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</si>
  <si>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</si>
  <si>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</si>
  <si>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</si>
  <si>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</si>
  <si>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</si>
  <si>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</si>
  <si>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</si>
  <si>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</si>
  <si>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</si>
  <si>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</si>
  <si>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</si>
  <si>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</si>
  <si>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</si>
  <si>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</si>
  <si>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diciembre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</si>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</sst>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701260</xdr:colOff>
      <xdr:row>0</xdr:row>
      <xdr:rowOff>25400</xdr:rowOff>
    </xdr:from>
    <xdr:to>
      <xdr:col>15</xdr:col>
      <xdr:colOff>1087783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7509710" y="25400"/>
          <a:ext cx="1427923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2311401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049236" cy="1143000"/>
        </a:xfrm>
        <a:prstGeom prst="rect">
          <a:avLst/>
        </a:prstGeom>
      </xdr:spPr>
    </xdr:pic>
    <xdr:clientData/>
  </xdr:twoCellAnchor>
  <xdr:twoCellAnchor>
    <xdr:from>
      <xdr:col>14</xdr:col>
      <xdr:colOff>966304</xdr:colOff>
      <xdr:row>0</xdr:row>
      <xdr:rowOff>115957</xdr:rowOff>
    </xdr:from>
    <xdr:to>
      <xdr:col>15</xdr:col>
      <xdr:colOff>896733</xdr:colOff>
      <xdr:row>3</xdr:row>
      <xdr:rowOff>5522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4754" y="115957"/>
          <a:ext cx="971829" cy="715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Plantilla%20presupuesto%20y%20ejecuci&#243;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397378271.60000002</v>
          </cell>
        </row>
        <row r="13">
          <cell r="B13">
            <v>333588226</v>
          </cell>
          <cell r="C13">
            <v>345616956.60000002</v>
          </cell>
        </row>
        <row r="14">
          <cell r="B14">
            <v>11703600</v>
          </cell>
          <cell r="C14">
            <v>17461713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34299602</v>
          </cell>
        </row>
        <row r="18">
          <cell r="B18">
            <v>207624708</v>
          </cell>
          <cell r="C18">
            <v>106751224.55000001</v>
          </cell>
        </row>
        <row r="19">
          <cell r="B19">
            <v>8120530</v>
          </cell>
          <cell r="C19">
            <v>7920530</v>
          </cell>
        </row>
        <row r="20">
          <cell r="B20">
            <v>381764</v>
          </cell>
          <cell r="C20">
            <v>966155.8</v>
          </cell>
        </row>
        <row r="21">
          <cell r="B21">
            <v>846136</v>
          </cell>
          <cell r="C21">
            <v>1128529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21638351</v>
          </cell>
        </row>
        <row r="24">
          <cell r="B24">
            <v>1554658</v>
          </cell>
          <cell r="C24">
            <v>3240091.94</v>
          </cell>
        </row>
        <row r="25">
          <cell r="B25">
            <v>152972500</v>
          </cell>
          <cell r="C25">
            <v>2870343.58</v>
          </cell>
        </row>
        <row r="26">
          <cell r="B26">
            <v>18540976</v>
          </cell>
          <cell r="C26">
            <v>63970000.829999998</v>
          </cell>
        </row>
        <row r="27">
          <cell r="B27">
            <v>5361043</v>
          </cell>
          <cell r="C27">
            <v>5017222.4000000004</v>
          </cell>
        </row>
        <row r="28">
          <cell r="B28">
            <v>105154201</v>
          </cell>
          <cell r="C28">
            <v>494824430.77999997</v>
          </cell>
        </row>
        <row r="29">
          <cell r="B29">
            <v>18806174</v>
          </cell>
          <cell r="C29">
            <v>160731315.06999999</v>
          </cell>
        </row>
        <row r="30">
          <cell r="B30">
            <v>2899012</v>
          </cell>
          <cell r="C30">
            <v>28605948.759999998</v>
          </cell>
        </row>
        <row r="31">
          <cell r="B31">
            <v>1436340</v>
          </cell>
          <cell r="C31">
            <v>948228.64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1033106.68</v>
          </cell>
        </row>
        <row r="34">
          <cell r="B34">
            <v>10621432</v>
          </cell>
          <cell r="C34">
            <v>146992366.44</v>
          </cell>
        </row>
        <row r="35">
          <cell r="B35">
            <v>17373892</v>
          </cell>
          <cell r="C35">
            <v>15078034.879999999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141435430.31</v>
          </cell>
        </row>
        <row r="38">
          <cell r="B38">
            <v>4792000</v>
          </cell>
          <cell r="C38">
            <v>14604999.76</v>
          </cell>
        </row>
        <row r="39">
          <cell r="B39">
            <v>4792000</v>
          </cell>
          <cell r="C39">
            <v>14604999.76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8">
          <cell r="B48">
            <v>0</v>
          </cell>
          <cell r="C48">
            <v>33033379.489999998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380297610.31999999</v>
          </cell>
        </row>
        <row r="55">
          <cell r="B55">
            <v>18196269</v>
          </cell>
          <cell r="C55">
            <v>329386539.32999998</v>
          </cell>
        </row>
        <row r="56">
          <cell r="B56">
            <v>1434060</v>
          </cell>
          <cell r="C56">
            <v>4332507.9800000004</v>
          </cell>
        </row>
        <row r="57">
          <cell r="B57">
            <v>8650640</v>
          </cell>
          <cell r="C57">
            <v>6275436</v>
          </cell>
        </row>
        <row r="58">
          <cell r="B58">
            <v>0</v>
          </cell>
          <cell r="C58">
            <v>21654042</v>
          </cell>
        </row>
        <row r="59">
          <cell r="B59">
            <v>1705536</v>
          </cell>
          <cell r="C59">
            <v>18256340.469999999</v>
          </cell>
        </row>
        <row r="60">
          <cell r="B60">
            <v>167000</v>
          </cell>
          <cell r="C60">
            <v>352844.54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0</v>
          </cell>
        </row>
        <row r="63">
          <cell r="B63">
            <v>53278</v>
          </cell>
          <cell r="C63">
            <v>39900</v>
          </cell>
        </row>
        <row r="64">
          <cell r="B64">
            <v>23285250</v>
          </cell>
          <cell r="C64">
            <v>28778708.100000001</v>
          </cell>
        </row>
        <row r="65">
          <cell r="B65">
            <v>23285250</v>
          </cell>
          <cell r="C65">
            <v>28778708.100000001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31719254.530000001</v>
          </cell>
          <cell r="J12">
            <v>22116820.879999999</v>
          </cell>
          <cell r="K12">
            <v>31948611.629999999</v>
          </cell>
          <cell r="L12">
            <v>41464837.874000005</v>
          </cell>
          <cell r="M12">
            <v>22534591.359999999</v>
          </cell>
          <cell r="N12">
            <v>42700345.640000001</v>
          </cell>
          <cell r="O12">
            <v>66607443.5</v>
          </cell>
          <cell r="P12">
            <v>397001221.56399995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28163717</v>
          </cell>
          <cell r="J13">
            <v>18555740.539999999</v>
          </cell>
          <cell r="K13">
            <v>28328565.789999999</v>
          </cell>
          <cell r="L13">
            <v>37869622.980000004</v>
          </cell>
          <cell r="M13">
            <v>18893622.98</v>
          </cell>
          <cell r="N13">
            <v>39017622.979999997</v>
          </cell>
          <cell r="O13">
            <v>54798025.68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764800</v>
          </cell>
          <cell r="J14">
            <v>764800</v>
          </cell>
          <cell r="K14">
            <v>764800</v>
          </cell>
          <cell r="L14">
            <v>764800</v>
          </cell>
          <cell r="M14">
            <v>764800</v>
          </cell>
          <cell r="N14">
            <v>789800</v>
          </cell>
          <cell r="O14">
            <v>8828912.6799999997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2790737.53</v>
          </cell>
          <cell r="J17">
            <v>2796280.3400000003</v>
          </cell>
          <cell r="K17">
            <v>2855245.84</v>
          </cell>
          <cell r="L17">
            <v>2830414.8939999999</v>
          </cell>
          <cell r="M17">
            <v>2876168.38</v>
          </cell>
          <cell r="N17">
            <v>2892922.66</v>
          </cell>
          <cell r="O17">
            <v>2980505.14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3662826.6599999997</v>
          </cell>
          <cell r="J18">
            <v>3708754.98</v>
          </cell>
          <cell r="K18">
            <v>3293602.9000000004</v>
          </cell>
          <cell r="L18">
            <v>6665524.9199999999</v>
          </cell>
          <cell r="M18">
            <v>4069247.05</v>
          </cell>
          <cell r="N18">
            <v>5861887.8600000003</v>
          </cell>
          <cell r="O18">
            <v>61266921.219999999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646855.86</v>
          </cell>
          <cell r="J19">
            <v>373207.64</v>
          </cell>
          <cell r="K19">
            <v>776457.14999999991</v>
          </cell>
          <cell r="L19">
            <v>746134.06</v>
          </cell>
          <cell r="M19">
            <v>459160.19</v>
          </cell>
          <cell r="N19">
            <v>868487.6</v>
          </cell>
          <cell r="O19">
            <v>875232.36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60583.56</v>
          </cell>
          <cell r="J20">
            <v>0</v>
          </cell>
          <cell r="K20">
            <v>0</v>
          </cell>
          <cell r="L20">
            <v>120763.56</v>
          </cell>
          <cell r="M20">
            <v>0</v>
          </cell>
          <cell r="N20">
            <v>0</v>
          </cell>
          <cell r="O20">
            <v>362290.68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162950</v>
          </cell>
          <cell r="J21">
            <v>183850</v>
          </cell>
          <cell r="K21">
            <v>0</v>
          </cell>
          <cell r="L21">
            <v>131450</v>
          </cell>
          <cell r="M21">
            <v>0</v>
          </cell>
          <cell r="N21">
            <v>135550</v>
          </cell>
          <cell r="O21">
            <v>158100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1702657.39</v>
          </cell>
          <cell r="J23">
            <v>1738617.83</v>
          </cell>
          <cell r="K23">
            <v>86730.43</v>
          </cell>
          <cell r="L23">
            <v>3559905.3100000005</v>
          </cell>
          <cell r="M23">
            <v>1766900.9</v>
          </cell>
          <cell r="N23">
            <v>1830965.34</v>
          </cell>
          <cell r="O23">
            <v>1941686.19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2822343.14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137919.57999999999</v>
          </cell>
          <cell r="J25">
            <v>253131.31</v>
          </cell>
          <cell r="K25">
            <v>57230</v>
          </cell>
          <cell r="L25">
            <v>428174.80000000005</v>
          </cell>
          <cell r="M25">
            <v>0</v>
          </cell>
          <cell r="N25">
            <v>0</v>
          </cell>
          <cell r="O25">
            <v>884343.98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951860.27</v>
          </cell>
          <cell r="J26">
            <v>144640.79999999999</v>
          </cell>
          <cell r="K26">
            <v>2266985.3200000003</v>
          </cell>
          <cell r="L26">
            <v>1679097.19</v>
          </cell>
          <cell r="M26">
            <v>1799997.96</v>
          </cell>
          <cell r="N26">
            <v>204541.78</v>
          </cell>
          <cell r="O26">
            <v>54652076.969999999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1015307.4</v>
          </cell>
          <cell r="K27">
            <v>106200</v>
          </cell>
          <cell r="L27">
            <v>0</v>
          </cell>
          <cell r="M27">
            <v>43188</v>
          </cell>
          <cell r="N27">
            <v>0</v>
          </cell>
          <cell r="O27">
            <v>2393191.04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439930.3</v>
          </cell>
          <cell r="J28">
            <v>8314321.1499999994</v>
          </cell>
          <cell r="K28">
            <v>48226766.68</v>
          </cell>
          <cell r="L28">
            <v>7766342.7800000003</v>
          </cell>
          <cell r="M28">
            <v>5194863.26</v>
          </cell>
          <cell r="N28">
            <v>22069608.280000001</v>
          </cell>
          <cell r="O28">
            <v>359136914.59999996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233035</v>
          </cell>
          <cell r="J29">
            <v>2197970.75</v>
          </cell>
          <cell r="K29">
            <v>11223338.220000001</v>
          </cell>
          <cell r="L29">
            <v>14553</v>
          </cell>
          <cell r="M29">
            <v>2607097</v>
          </cell>
          <cell r="N29">
            <v>328644</v>
          </cell>
          <cell r="O29">
            <v>123604058.81999999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2867672.58</v>
          </cell>
          <cell r="K30">
            <v>0</v>
          </cell>
          <cell r="L30">
            <v>107422.48000000001</v>
          </cell>
          <cell r="M30">
            <v>0</v>
          </cell>
          <cell r="N30">
            <v>0</v>
          </cell>
          <cell r="O30">
            <v>14958829.32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34810</v>
          </cell>
          <cell r="K31">
            <v>27558.9</v>
          </cell>
          <cell r="L31">
            <v>7316</v>
          </cell>
          <cell r="M31">
            <v>184080</v>
          </cell>
          <cell r="N31">
            <v>0</v>
          </cell>
          <cell r="O31">
            <v>230513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179265.6</v>
          </cell>
          <cell r="K33">
            <v>160008</v>
          </cell>
          <cell r="L33">
            <v>200880.84000000003</v>
          </cell>
          <cell r="M33">
            <v>0</v>
          </cell>
          <cell r="N33">
            <v>122408.48</v>
          </cell>
          <cell r="O33">
            <v>168928.8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1711333.7</v>
          </cell>
          <cell r="K34">
            <v>10170582.84</v>
          </cell>
          <cell r="L34">
            <v>830222.04</v>
          </cell>
          <cell r="M34">
            <v>2188678.46</v>
          </cell>
          <cell r="N34">
            <v>18973250.68</v>
          </cell>
          <cell r="O34">
            <v>106133753.52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55855.3</v>
          </cell>
          <cell r="J35">
            <v>1021372.6</v>
          </cell>
          <cell r="K35">
            <v>69019.38</v>
          </cell>
          <cell r="L35">
            <v>4518151.8</v>
          </cell>
          <cell r="M35">
            <v>0</v>
          </cell>
          <cell r="N35">
            <v>712722.36</v>
          </cell>
          <cell r="O35">
            <v>6051258.1299999999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151040</v>
          </cell>
          <cell r="J37">
            <v>301895.92000000004</v>
          </cell>
          <cell r="K37">
            <v>26576259.34</v>
          </cell>
          <cell r="L37">
            <v>2087796.62</v>
          </cell>
          <cell r="M37">
            <v>215007.8</v>
          </cell>
          <cell r="N37">
            <v>1932582.76</v>
          </cell>
          <cell r="O37">
            <v>107989573.01000001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235196.39</v>
          </cell>
          <cell r="J38">
            <v>1269300.4300000002</v>
          </cell>
          <cell r="K38">
            <v>0</v>
          </cell>
          <cell r="L38">
            <v>5000000</v>
          </cell>
          <cell r="M38">
            <v>0</v>
          </cell>
          <cell r="N38">
            <v>2194009.9500000002</v>
          </cell>
          <cell r="O38">
            <v>4308091.0599999996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235196.39</v>
          </cell>
          <cell r="J39">
            <v>1269300.4300000002</v>
          </cell>
          <cell r="K39">
            <v>0</v>
          </cell>
          <cell r="L39">
            <v>5000000</v>
          </cell>
          <cell r="M39">
            <v>0</v>
          </cell>
          <cell r="N39">
            <v>2194009.9500000002</v>
          </cell>
          <cell r="O39">
            <v>4308091.0599999996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33033379.489999998</v>
          </cell>
          <cell r="O48">
            <v>0</v>
          </cell>
          <cell r="P48">
            <v>33033379.489999998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4335679.42</v>
          </cell>
          <cell r="K54">
            <v>0</v>
          </cell>
          <cell r="L54">
            <v>4981957.37</v>
          </cell>
          <cell r="M54">
            <v>9931250</v>
          </cell>
          <cell r="N54">
            <v>9236126.9199999999</v>
          </cell>
          <cell r="O54">
            <v>327838541.14000005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3385202.85</v>
          </cell>
          <cell r="L55">
            <v>1650180.44</v>
          </cell>
          <cell r="M55">
            <v>0</v>
          </cell>
          <cell r="N55">
            <v>394997.92</v>
          </cell>
          <cell r="O55">
            <v>305843094.48000002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266555.98</v>
          </cell>
          <cell r="K56">
            <v>0</v>
          </cell>
          <cell r="L56">
            <v>79980.399999999994</v>
          </cell>
          <cell r="N56">
            <v>0</v>
          </cell>
          <cell r="O56">
            <v>3720268.6</v>
          </cell>
        </row>
        <row r="57">
          <cell r="D57">
            <v>0</v>
          </cell>
          <cell r="I57">
            <v>0</v>
          </cell>
          <cell r="L57">
            <v>2431642.25</v>
          </cell>
          <cell r="N57">
            <v>0</v>
          </cell>
          <cell r="O57">
            <v>1529280</v>
          </cell>
        </row>
        <row r="58">
          <cell r="D58">
            <v>0</v>
          </cell>
          <cell r="L58">
            <v>0</v>
          </cell>
          <cell r="M58">
            <v>9931250</v>
          </cell>
          <cell r="N58">
            <v>8841129</v>
          </cell>
          <cell r="O58">
            <v>361080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J59">
            <v>683920.59000000008</v>
          </cell>
          <cell r="K59">
            <v>0</v>
          </cell>
          <cell r="L59">
            <v>624510.28</v>
          </cell>
          <cell r="M59">
            <v>0</v>
          </cell>
          <cell r="N59">
            <v>0</v>
          </cell>
          <cell r="O59">
            <v>16227618.07</v>
          </cell>
        </row>
        <row r="60">
          <cell r="D60">
            <v>0</v>
          </cell>
          <cell r="L60">
            <v>195644</v>
          </cell>
          <cell r="M60">
            <v>0</v>
          </cell>
          <cell r="N60">
            <v>0</v>
          </cell>
          <cell r="O60">
            <v>157199.99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3652685.98</v>
          </cell>
          <cell r="K64">
            <v>5868627.7300000004</v>
          </cell>
          <cell r="L64">
            <v>0</v>
          </cell>
          <cell r="M64">
            <v>0</v>
          </cell>
          <cell r="N64">
            <v>0</v>
          </cell>
          <cell r="O64">
            <v>2901541.71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3652685.98</v>
          </cell>
          <cell r="K65">
            <v>5868627.7300000004</v>
          </cell>
          <cell r="L65">
            <v>0</v>
          </cell>
          <cell r="M65">
            <v>0</v>
          </cell>
          <cell r="N65">
            <v>0</v>
          </cell>
          <cell r="O65">
            <v>2901541.71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94" workbookViewId="0">
      <selection activeCell="C91" sqref="C91"/>
    </sheetView>
  </sheetViews>
  <sheetFormatPr baseColWidth="10" defaultRowHeight="14.5" x14ac:dyDescent="0.35"/>
  <cols>
    <col min="1" max="1" width="39.6328125" customWidth="1"/>
    <col min="2" max="2" width="20.7265625" style="9" bestFit="1" customWidth="1"/>
    <col min="3" max="3" width="21.90625" style="9" bestFit="1" customWidth="1"/>
    <col min="4" max="11" width="14.453125" style="9" bestFit="1" customWidth="1"/>
    <col min="12" max="13" width="13.90625" style="9" bestFit="1" customWidth="1"/>
    <col min="14" max="15" width="14.90625" style="9" bestFit="1" customWidth="1"/>
    <col min="16" max="16" width="16.5429687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1455668624.5999999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34162544.689999998</v>
      </c>
      <c r="I9" s="19">
        <f t="shared" si="0"/>
        <v>36057207.879999995</v>
      </c>
      <c r="J9" s="19">
        <f t="shared" si="0"/>
        <v>43397562.839999996</v>
      </c>
      <c r="K9" s="19">
        <f t="shared" si="0"/>
        <v>89337608.940000013</v>
      </c>
      <c r="L9" s="19">
        <f t="shared" si="0"/>
        <v>65878662.944000006</v>
      </c>
      <c r="M9" s="19">
        <f t="shared" si="0"/>
        <v>41729951.670000002</v>
      </c>
      <c r="N9" s="19">
        <f t="shared" si="0"/>
        <v>115095358.14</v>
      </c>
      <c r="O9" s="19">
        <f t="shared" si="0"/>
        <v>822059453.23000002</v>
      </c>
      <c r="P9" s="19">
        <f t="shared" si="0"/>
        <v>1374792682.954</v>
      </c>
    </row>
    <row r="10" spans="1:16" x14ac:dyDescent="0.35">
      <c r="A10" s="20" t="s">
        <v>23</v>
      </c>
      <c r="B10" s="21">
        <f>'[1]P1 Presupuesto Aprobado'!B12</f>
        <v>382725312</v>
      </c>
      <c r="C10" s="21">
        <f>'[1]P1 Presupuesto Aprobado'!C12</f>
        <v>397378271.60000002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27934279.109999999</v>
      </c>
      <c r="I10" s="21">
        <f>'[1]P3 Ejecucion '!I12</f>
        <v>31719254.530000001</v>
      </c>
      <c r="J10" s="21">
        <f>'[1]P3 Ejecucion '!J12</f>
        <v>22116820.879999999</v>
      </c>
      <c r="K10" s="21">
        <f>'[1]P3 Ejecucion '!K12</f>
        <v>31948611.629999999</v>
      </c>
      <c r="L10" s="21">
        <f>'[1]P3 Ejecucion '!L12</f>
        <v>41464837.874000005</v>
      </c>
      <c r="M10" s="21">
        <f>'[1]P3 Ejecucion '!M12</f>
        <v>22534591.359999999</v>
      </c>
      <c r="N10" s="21">
        <f>'[1]P3 Ejecucion '!N12</f>
        <v>42700345.640000001</v>
      </c>
      <c r="O10" s="21">
        <f>'[1]P3 Ejecucion '!O12</f>
        <v>66607443.5</v>
      </c>
      <c r="P10" s="21">
        <f>'[1]P3 Ejecucion '!P12</f>
        <v>397001221.56399995</v>
      </c>
    </row>
    <row r="11" spans="1:16" x14ac:dyDescent="0.35">
      <c r="A11" s="22" t="s">
        <v>24</v>
      </c>
      <c r="B11" s="23">
        <f>'[1]P1 Presupuesto Aprobado'!B13</f>
        <v>333588226</v>
      </c>
      <c r="C11" s="23">
        <f>'[1]P1 Presupuesto Aprobado'!C13</f>
        <v>345616956.60000002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24305472.98</v>
      </c>
      <c r="I11" s="23">
        <f>'[1]P3 Ejecucion '!I13</f>
        <v>28163717</v>
      </c>
      <c r="J11" s="23">
        <f>'[1]P3 Ejecucion '!J13</f>
        <v>18555740.539999999</v>
      </c>
      <c r="K11" s="23">
        <f>'[1]P3 Ejecucion '!K13</f>
        <v>28328565.789999999</v>
      </c>
      <c r="L11" s="23">
        <f>'[1]P3 Ejecucion '!L13</f>
        <v>37869622.980000004</v>
      </c>
      <c r="M11" s="23">
        <f>'[1]P3 Ejecucion '!M13</f>
        <v>18893622.98</v>
      </c>
      <c r="N11" s="23">
        <f>'[1]P3 Ejecucion '!N13</f>
        <v>39017622.979999997</v>
      </c>
      <c r="O11" s="23">
        <f>'[1]P3 Ejecucion '!O13</f>
        <v>54798025.68</v>
      </c>
      <c r="P11" s="24">
        <f>SUM(D11:O11)</f>
        <v>345363211.84999996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17461713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764800</v>
      </c>
      <c r="I12" s="23">
        <f>'[1]P3 Ejecucion '!I14</f>
        <v>764800</v>
      </c>
      <c r="J12" s="23">
        <f>'[1]P3 Ejecucion '!J14</f>
        <v>764800</v>
      </c>
      <c r="K12" s="23">
        <f>'[1]P3 Ejecucion '!K14</f>
        <v>764800</v>
      </c>
      <c r="L12" s="23">
        <f>'[1]P3 Ejecucion '!L14</f>
        <v>764800</v>
      </c>
      <c r="M12" s="23">
        <f>'[1]P3 Ejecucion '!M14</f>
        <v>764800</v>
      </c>
      <c r="N12" s="23">
        <f>'[1]P3 Ejecucion '!N14</f>
        <v>789800</v>
      </c>
      <c r="O12" s="23">
        <f>'[1]P3 Ejecucion '!O14</f>
        <v>8828912.6799999997</v>
      </c>
      <c r="P12" s="24">
        <f t="shared" ref="P12:P73" si="1">SUM(D12:O12)</f>
        <v>17461712.68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9" x14ac:dyDescent="0.35">
      <c r="A15" s="22" t="s">
        <v>28</v>
      </c>
      <c r="B15" s="23">
        <f>'[1]P1 Presupuesto Aprobado'!B17</f>
        <v>37433486</v>
      </c>
      <c r="C15" s="23">
        <f>'[1]P1 Presupuesto Aprobado'!C17</f>
        <v>34299602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2864006.1300000004</v>
      </c>
      <c r="I15" s="23">
        <f>'[1]P3 Ejecucion '!I17</f>
        <v>2790737.53</v>
      </c>
      <c r="J15" s="23">
        <f>'[1]P3 Ejecucion '!J17</f>
        <v>2796280.3400000003</v>
      </c>
      <c r="K15" s="23">
        <f>'[1]P3 Ejecucion '!K17</f>
        <v>2855245.84</v>
      </c>
      <c r="L15" s="23">
        <f>'[1]P3 Ejecucion '!L17</f>
        <v>2830414.8939999999</v>
      </c>
      <c r="M15" s="23">
        <f>'[1]P3 Ejecucion '!M17</f>
        <v>2876168.38</v>
      </c>
      <c r="N15" s="23">
        <f>'[1]P3 Ejecucion '!N17</f>
        <v>2892922.66</v>
      </c>
      <c r="O15" s="23">
        <f>'[1]P3 Ejecucion '!O17</f>
        <v>2980505.14</v>
      </c>
      <c r="P15" s="24">
        <f t="shared" si="1"/>
        <v>34176297.034000002</v>
      </c>
    </row>
    <row r="16" spans="1:16" x14ac:dyDescent="0.35">
      <c r="A16" s="25" t="s">
        <v>29</v>
      </c>
      <c r="B16" s="21">
        <f>'[1]P1 Presupuesto Aprobado'!B18</f>
        <v>207624708</v>
      </c>
      <c r="C16" s="21">
        <f>'[1]P1 Presupuesto Aprobado'!C18</f>
        <v>106751224.55000001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5368077.96</v>
      </c>
      <c r="I16" s="21">
        <f>'[1]P3 Ejecucion '!I18</f>
        <v>3662826.6599999997</v>
      </c>
      <c r="J16" s="21">
        <f>'[1]P3 Ejecucion '!J18</f>
        <v>3708754.98</v>
      </c>
      <c r="K16" s="21">
        <f>'[1]P3 Ejecucion '!K18</f>
        <v>3293602.9000000004</v>
      </c>
      <c r="L16" s="21">
        <f>'[1]P3 Ejecucion '!L18</f>
        <v>6665524.9199999999</v>
      </c>
      <c r="M16" s="21">
        <f>'[1]P3 Ejecucion '!M18</f>
        <v>4069247.05</v>
      </c>
      <c r="N16" s="21">
        <f>'[1]P3 Ejecucion '!N18</f>
        <v>5861887.8600000003</v>
      </c>
      <c r="O16" s="21">
        <f>'[1]P3 Ejecucion '!O18</f>
        <v>61266921.219999999</v>
      </c>
      <c r="P16" s="21">
        <f t="shared" ref="P16" si="2">P17+P18+P19+P20+P21+P22+P23+P24+P25</f>
        <v>103921183.19999999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7920530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1113770.8599999999</v>
      </c>
      <c r="I17" s="23">
        <f>'[1]P3 Ejecucion '!I19</f>
        <v>646855.86</v>
      </c>
      <c r="J17" s="23">
        <f>'[1]P3 Ejecucion '!J19</f>
        <v>373207.64</v>
      </c>
      <c r="K17" s="23">
        <f>'[1]P3 Ejecucion '!K19</f>
        <v>776457.14999999991</v>
      </c>
      <c r="L17" s="23">
        <f>'[1]P3 Ejecucion '!L19</f>
        <v>746134.06</v>
      </c>
      <c r="M17" s="23">
        <f>'[1]P3 Ejecucion '!M19</f>
        <v>459160.19</v>
      </c>
      <c r="N17" s="23">
        <f>'[1]P3 Ejecucion '!N19</f>
        <v>868487.6</v>
      </c>
      <c r="O17" s="23">
        <f>'[1]P3 Ejecucion '!O19</f>
        <v>875232.36</v>
      </c>
      <c r="P17" s="24">
        <f t="shared" si="1"/>
        <v>7796618.6900000013</v>
      </c>
    </row>
    <row r="18" spans="1:16" ht="29" x14ac:dyDescent="0.35">
      <c r="A18" s="22" t="s">
        <v>31</v>
      </c>
      <c r="B18" s="23">
        <f>'[1]P1 Presupuesto Aprobado'!B20</f>
        <v>381764</v>
      </c>
      <c r="C18" s="23">
        <f>'[1]P1 Presupuesto Aprobado'!C20</f>
        <v>966155.8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422470.68</v>
      </c>
      <c r="I18" s="23">
        <f>'[1]P3 Ejecucion '!I20</f>
        <v>60583.56</v>
      </c>
      <c r="J18" s="23">
        <f>'[1]P3 Ejecucion '!J20</f>
        <v>0</v>
      </c>
      <c r="K18" s="23">
        <f>'[1]P3 Ejecucion '!K20</f>
        <v>0</v>
      </c>
      <c r="L18" s="23">
        <f>'[1]P3 Ejecucion '!L20</f>
        <v>120763.56</v>
      </c>
      <c r="M18" s="23">
        <f>'[1]P3 Ejecucion '!M20</f>
        <v>0</v>
      </c>
      <c r="N18" s="23">
        <f>'[1]P3 Ejecucion '!N20</f>
        <v>0</v>
      </c>
      <c r="O18" s="23">
        <f>'[1]P3 Ejecucion '!O20</f>
        <v>362290.68</v>
      </c>
      <c r="P18" s="24">
        <f t="shared" si="1"/>
        <v>966108.48</v>
      </c>
    </row>
    <row r="19" spans="1:16" x14ac:dyDescent="0.35">
      <c r="A19" s="22" t="s">
        <v>32</v>
      </c>
      <c r="B19" s="23">
        <f>'[1]P1 Presupuesto Aprobado'!B21</f>
        <v>846136</v>
      </c>
      <c r="C19" s="23">
        <f>'[1]P1 Presupuesto Aprobado'!C21</f>
        <v>1128529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162950</v>
      </c>
      <c r="J19" s="23">
        <f>'[1]P3 Ejecucion '!J21</f>
        <v>183850</v>
      </c>
      <c r="K19" s="23">
        <f>'[1]P3 Ejecucion '!K21</f>
        <v>0</v>
      </c>
      <c r="L19" s="23">
        <f>'[1]P3 Ejecucion '!L21</f>
        <v>131450</v>
      </c>
      <c r="M19" s="23">
        <f>'[1]P3 Ejecucion '!M21</f>
        <v>0</v>
      </c>
      <c r="N19" s="23">
        <f>'[1]P3 Ejecucion '!N21</f>
        <v>135550</v>
      </c>
      <c r="O19" s="23">
        <f>'[1]P3 Ejecucion '!O21</f>
        <v>158100</v>
      </c>
      <c r="P19" s="24">
        <f t="shared" si="1"/>
        <v>895760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19847101</v>
      </c>
      <c r="C21" s="23">
        <f>'[1]P1 Presupuesto Aprobado'!C23</f>
        <v>21638351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1697240.6</v>
      </c>
      <c r="I21" s="23">
        <f>'[1]P3 Ejecucion '!I23</f>
        <v>1702657.39</v>
      </c>
      <c r="J21" s="23">
        <f>'[1]P3 Ejecucion '!J23</f>
        <v>1738617.83</v>
      </c>
      <c r="K21" s="23">
        <f>'[1]P3 Ejecucion '!K23</f>
        <v>86730.43</v>
      </c>
      <c r="L21" s="23">
        <f>'[1]P3 Ejecucion '!L23</f>
        <v>3559905.3100000005</v>
      </c>
      <c r="M21" s="23">
        <f>'[1]P3 Ejecucion '!M23</f>
        <v>1766900.9</v>
      </c>
      <c r="N21" s="23">
        <f>'[1]P3 Ejecucion '!N23</f>
        <v>1830965.34</v>
      </c>
      <c r="O21" s="23">
        <f>'[1]P3 Ejecucion '!O23</f>
        <v>1941686.19</v>
      </c>
      <c r="P21" s="24">
        <f t="shared" si="1"/>
        <v>21358365.330000002</v>
      </c>
    </row>
    <row r="22" spans="1:16" x14ac:dyDescent="0.35">
      <c r="A22" s="22" t="s">
        <v>35</v>
      </c>
      <c r="B22" s="23">
        <f>'[1]P1 Presupuesto Aprobado'!B24</f>
        <v>1554658</v>
      </c>
      <c r="C22" s="23">
        <f>'[1]P1 Presupuesto Aprobado'!C24</f>
        <v>3240091.94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124441.1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2822343.14</v>
      </c>
      <c r="O22" s="23">
        <f>'[1]P3 Ejecucion '!O24</f>
        <v>0</v>
      </c>
      <c r="P22" s="24">
        <f t="shared" si="1"/>
        <v>3217504.5300000003</v>
      </c>
    </row>
    <row r="23" spans="1:16" ht="43.5" x14ac:dyDescent="0.35">
      <c r="A23" s="22" t="s">
        <v>36</v>
      </c>
      <c r="B23" s="23">
        <f>'[1]P1 Presupuesto Aprobado'!B25</f>
        <v>152972500</v>
      </c>
      <c r="C23" s="23">
        <f>'[1]P1 Presupuesto Aprobado'!C25</f>
        <v>2870343.58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365234.72</v>
      </c>
      <c r="I23" s="23">
        <f>'[1]P3 Ejecucion '!I25</f>
        <v>137919.57999999999</v>
      </c>
      <c r="J23" s="23">
        <f>'[1]P3 Ejecucion '!J25</f>
        <v>253131.31</v>
      </c>
      <c r="K23" s="23">
        <f>'[1]P3 Ejecucion '!K25</f>
        <v>57230</v>
      </c>
      <c r="L23" s="23">
        <f>'[1]P3 Ejecucion '!L25</f>
        <v>428174.80000000005</v>
      </c>
      <c r="M23" s="23">
        <f>'[1]P3 Ejecucion '!M25</f>
        <v>0</v>
      </c>
      <c r="N23" s="23">
        <f>'[1]P3 Ejecucion '!N25</f>
        <v>0</v>
      </c>
      <c r="O23" s="23">
        <f>'[1]P3 Ejecucion '!O25</f>
        <v>884343.98</v>
      </c>
      <c r="P23" s="24">
        <f t="shared" si="1"/>
        <v>2595194.44</v>
      </c>
    </row>
    <row r="24" spans="1:16" ht="29" x14ac:dyDescent="0.35">
      <c r="A24" s="22" t="s">
        <v>37</v>
      </c>
      <c r="B24" s="23">
        <f>'[1]P1 Presupuesto Aprobado'!B26</f>
        <v>18540976</v>
      </c>
      <c r="C24" s="23">
        <f>'[1]P1 Presupuesto Aprobado'!C26</f>
        <v>63970000.829999998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223020</v>
      </c>
      <c r="I24" s="23">
        <f>'[1]P3 Ejecucion '!I26</f>
        <v>951860.27</v>
      </c>
      <c r="J24" s="23">
        <f>'[1]P3 Ejecucion '!J26</f>
        <v>144640.79999999999</v>
      </c>
      <c r="K24" s="23">
        <f>'[1]P3 Ejecucion '!K26</f>
        <v>2266985.3200000003</v>
      </c>
      <c r="L24" s="23">
        <f>'[1]P3 Ejecucion '!L26</f>
        <v>1679097.19</v>
      </c>
      <c r="M24" s="23">
        <f>'[1]P3 Ejecucion '!M26</f>
        <v>1799997.96</v>
      </c>
      <c r="N24" s="23">
        <f>'[1]P3 Ejecucion '!N26</f>
        <v>204541.78</v>
      </c>
      <c r="O24" s="23">
        <f>'[1]P3 Ejecucion '!O26</f>
        <v>54652076.969999999</v>
      </c>
      <c r="P24" s="24">
        <f t="shared" si="1"/>
        <v>62111845.289999999</v>
      </c>
    </row>
    <row r="25" spans="1:16" ht="29" x14ac:dyDescent="0.35">
      <c r="A25" s="22" t="s">
        <v>38</v>
      </c>
      <c r="B25" s="23">
        <f>'[1]P1 Presupuesto Aprobado'!B27</f>
        <v>5361043</v>
      </c>
      <c r="C25" s="23">
        <f>'[1]P1 Presupuesto Aprobado'!C27</f>
        <v>5017222.4000000004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1421900</v>
      </c>
      <c r="I25" s="23">
        <f>'[1]P3 Ejecucion '!I27</f>
        <v>0</v>
      </c>
      <c r="J25" s="23">
        <f>'[1]P3 Ejecucion '!J27</f>
        <v>1015307.4</v>
      </c>
      <c r="K25" s="23">
        <f>'[1]P3 Ejecucion '!K27</f>
        <v>106200</v>
      </c>
      <c r="L25" s="23">
        <f>'[1]P3 Ejecucion '!L27</f>
        <v>0</v>
      </c>
      <c r="M25" s="23">
        <f>'[1]P3 Ejecucion '!M27</f>
        <v>43188</v>
      </c>
      <c r="N25" s="23">
        <f>'[1]P3 Ejecucion '!N27</f>
        <v>0</v>
      </c>
      <c r="O25" s="23">
        <f>'[1]P3 Ejecucion '!O27</f>
        <v>2393191.04</v>
      </c>
      <c r="P25" s="24">
        <f t="shared" si="1"/>
        <v>4979786.4399999995</v>
      </c>
    </row>
    <row r="26" spans="1:16" x14ac:dyDescent="0.35">
      <c r="A26" s="25" t="s">
        <v>39</v>
      </c>
      <c r="B26" s="21">
        <f>'[1]P1 Presupuesto Aprobado'!B28</f>
        <v>105154201</v>
      </c>
      <c r="C26" s="21">
        <f>'[1]P1 Presupuesto Aprobado'!C28</f>
        <v>494824430.77999997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156779.82</v>
      </c>
      <c r="I26" s="21">
        <f>'[1]P3 Ejecucion '!I28</f>
        <v>439930.3</v>
      </c>
      <c r="J26" s="21">
        <f>'[1]P3 Ejecucion '!J28</f>
        <v>8314321.1499999994</v>
      </c>
      <c r="K26" s="21">
        <f>'[1]P3 Ejecucion '!K28</f>
        <v>48226766.68</v>
      </c>
      <c r="L26" s="21">
        <f>'[1]P3 Ejecucion '!L28</f>
        <v>7766342.7800000003</v>
      </c>
      <c r="M26" s="21">
        <f>'[1]P3 Ejecucion '!M28</f>
        <v>5194863.26</v>
      </c>
      <c r="N26" s="21">
        <f>'[1]P3 Ejecucion '!N28</f>
        <v>22069608.280000001</v>
      </c>
      <c r="O26" s="21">
        <f>'[1]P3 Ejecucion '!O28</f>
        <v>359136914.59999996</v>
      </c>
      <c r="P26" s="26">
        <f t="shared" ref="P26" si="3">P27+P28+P29+P30+P31+P32+P33+P34+P35</f>
        <v>456349859.44000006</v>
      </c>
    </row>
    <row r="27" spans="1:16" ht="29" x14ac:dyDescent="0.35">
      <c r="A27" s="27" t="s">
        <v>40</v>
      </c>
      <c r="B27" s="28">
        <f>'[1]P1 Presupuesto Aprobado'!B29</f>
        <v>18806174</v>
      </c>
      <c r="C27" s="28">
        <f>'[1]P1 Presupuesto Aprobado'!C29</f>
        <v>160731315.06999999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9261</v>
      </c>
      <c r="I27" s="28">
        <f>'[1]P3 Ejecucion '!I29</f>
        <v>233035</v>
      </c>
      <c r="J27" s="28">
        <f>'[1]P3 Ejecucion '!J29</f>
        <v>2197970.75</v>
      </c>
      <c r="K27" s="28">
        <f>'[1]P3 Ejecucion '!K29</f>
        <v>11223338.220000001</v>
      </c>
      <c r="L27" s="28">
        <f>'[1]P3 Ejecucion '!L29</f>
        <v>14553</v>
      </c>
      <c r="M27" s="28">
        <f>'[1]P3 Ejecucion '!M29</f>
        <v>2607097</v>
      </c>
      <c r="N27" s="28">
        <f>'[1]P3 Ejecucion '!N29</f>
        <v>328644</v>
      </c>
      <c r="O27" s="28">
        <f>'[1]P3 Ejecucion '!O29</f>
        <v>123604058.81999999</v>
      </c>
      <c r="P27" s="29">
        <f t="shared" si="1"/>
        <v>140783298.88999999</v>
      </c>
    </row>
    <row r="28" spans="1:16" x14ac:dyDescent="0.35">
      <c r="A28" s="27" t="s">
        <v>41</v>
      </c>
      <c r="B28" s="28">
        <f>'[1]P1 Presupuesto Aprobado'!B30</f>
        <v>2899012</v>
      </c>
      <c r="C28" s="28">
        <f>'[1]P1 Presupuesto Aprobado'!C30</f>
        <v>28605948.759999998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54693</v>
      </c>
      <c r="I28" s="28">
        <f>'[1]P3 Ejecucion '!I30</f>
        <v>0</v>
      </c>
      <c r="J28" s="28">
        <f>'[1]P3 Ejecucion '!J30</f>
        <v>2867672.58</v>
      </c>
      <c r="K28" s="28">
        <f>'[1]P3 Ejecucion '!K30</f>
        <v>0</v>
      </c>
      <c r="L28" s="28">
        <f>'[1]P3 Ejecucion '!L30</f>
        <v>107422.48000000001</v>
      </c>
      <c r="M28" s="28">
        <f>'[1]P3 Ejecucion '!M30</f>
        <v>0</v>
      </c>
      <c r="N28" s="28">
        <f>'[1]P3 Ejecucion '!N30</f>
        <v>0</v>
      </c>
      <c r="O28" s="28">
        <f>'[1]P3 Ejecucion '!O30</f>
        <v>14958829.32</v>
      </c>
      <c r="P28" s="29">
        <f t="shared" si="1"/>
        <v>17993679.580000002</v>
      </c>
    </row>
    <row r="29" spans="1:16" ht="29" x14ac:dyDescent="0.35">
      <c r="A29" s="27" t="s">
        <v>42</v>
      </c>
      <c r="B29" s="28">
        <f>'[1]P1 Presupuesto Aprobado'!B31</f>
        <v>1436340</v>
      </c>
      <c r="C29" s="28">
        <f>'[1]P1 Presupuesto Aprobado'!C31</f>
        <v>948228.64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34810</v>
      </c>
      <c r="K29" s="28">
        <f>'[1]P3 Ejecucion '!K31</f>
        <v>27558.9</v>
      </c>
      <c r="L29" s="28">
        <f>'[1]P3 Ejecucion '!L31</f>
        <v>7316</v>
      </c>
      <c r="M29" s="28">
        <f>'[1]P3 Ejecucion '!M31</f>
        <v>184080</v>
      </c>
      <c r="N29" s="28">
        <f>'[1]P3 Ejecucion '!N31</f>
        <v>0</v>
      </c>
      <c r="O29" s="28">
        <f>'[1]P3 Ejecucion '!O31</f>
        <v>230513</v>
      </c>
      <c r="P29" s="29">
        <f t="shared" si="1"/>
        <v>947727.62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9" x14ac:dyDescent="0.35">
      <c r="A31" s="27" t="s">
        <v>44</v>
      </c>
      <c r="B31" s="28">
        <f>'[1]P1 Presupuesto Aprobado'!B33</f>
        <v>2463226</v>
      </c>
      <c r="C31" s="28">
        <f>'[1]P1 Presupuesto Aprobado'!C33</f>
        <v>1033106.68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179265.6</v>
      </c>
      <c r="K31" s="28">
        <f>'[1]P3 Ejecucion '!K33</f>
        <v>160008</v>
      </c>
      <c r="L31" s="28">
        <f>'[1]P3 Ejecucion '!L33</f>
        <v>200880.84000000003</v>
      </c>
      <c r="M31" s="28">
        <f>'[1]P3 Ejecucion '!M33</f>
        <v>0</v>
      </c>
      <c r="N31" s="28">
        <f>'[1]P3 Ejecucion '!N33</f>
        <v>122408.48</v>
      </c>
      <c r="O31" s="28">
        <f>'[1]P3 Ejecucion '!O33</f>
        <v>168928.8</v>
      </c>
      <c r="P31" s="29">
        <f t="shared" si="1"/>
        <v>942845.96</v>
      </c>
    </row>
    <row r="32" spans="1:16" ht="29" x14ac:dyDescent="0.35">
      <c r="A32" s="27" t="s">
        <v>45</v>
      </c>
      <c r="B32" s="28">
        <f>'[1]P1 Presupuesto Aprobado'!B34</f>
        <v>10621432</v>
      </c>
      <c r="C32" s="28">
        <f>'[1]P1 Presupuesto Aprobado'!C34</f>
        <v>146992366.44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1711333.7</v>
      </c>
      <c r="K32" s="28">
        <f>'[1]P3 Ejecucion '!K34</f>
        <v>10170582.84</v>
      </c>
      <c r="L32" s="28">
        <f>'[1]P3 Ejecucion '!L34</f>
        <v>830222.04</v>
      </c>
      <c r="M32" s="28">
        <f>'[1]P3 Ejecucion '!M34</f>
        <v>2188678.46</v>
      </c>
      <c r="N32" s="28">
        <f>'[1]P3 Ejecucion '!N34</f>
        <v>18973250.68</v>
      </c>
      <c r="O32" s="28">
        <f>'[1]P3 Ejecucion '!O34</f>
        <v>106133753.52</v>
      </c>
      <c r="P32" s="29">
        <f t="shared" si="1"/>
        <v>140023053.86000001</v>
      </c>
    </row>
    <row r="33" spans="1:16" ht="29" x14ac:dyDescent="0.35">
      <c r="A33" s="22" t="s">
        <v>46</v>
      </c>
      <c r="B33" s="23">
        <f>'[1]P1 Presupuesto Aprobado'!B35</f>
        <v>17373892</v>
      </c>
      <c r="C33" s="23">
        <f>'[1]P1 Presupuesto Aprobado'!C35</f>
        <v>15078034.879999999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92825.82</v>
      </c>
      <c r="I33" s="23">
        <f>'[1]P3 Ejecucion '!I35</f>
        <v>55855.3</v>
      </c>
      <c r="J33" s="23">
        <f>'[1]P3 Ejecucion '!J35</f>
        <v>1021372.6</v>
      </c>
      <c r="K33" s="23">
        <f>'[1]P3 Ejecucion '!K35</f>
        <v>69019.38</v>
      </c>
      <c r="L33" s="23">
        <f>'[1]P3 Ejecucion '!L35</f>
        <v>4518151.8</v>
      </c>
      <c r="M33" s="23">
        <f>'[1]P3 Ejecucion '!M35</f>
        <v>0</v>
      </c>
      <c r="N33" s="23">
        <f>'[1]P3 Ejecucion '!N35</f>
        <v>712722.36</v>
      </c>
      <c r="O33" s="23">
        <f>'[1]P3 Ejecucion '!O35</f>
        <v>6051258.1299999999</v>
      </c>
      <c r="P33" s="24">
        <f t="shared" si="1"/>
        <v>14775505.390000001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51554125</v>
      </c>
      <c r="C35" s="23">
        <f>'[1]P1 Presupuesto Aprobado'!C37</f>
        <v>141435430.31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151040</v>
      </c>
      <c r="J35" s="23">
        <f>'[1]P3 Ejecucion '!J37</f>
        <v>301895.92000000004</v>
      </c>
      <c r="K35" s="23">
        <f>'[1]P3 Ejecucion '!K37</f>
        <v>26576259.34</v>
      </c>
      <c r="L35" s="23">
        <f>'[1]P3 Ejecucion '!L37</f>
        <v>2087796.62</v>
      </c>
      <c r="M35" s="23">
        <f>'[1]P3 Ejecucion '!M37</f>
        <v>215007.8</v>
      </c>
      <c r="N35" s="23">
        <f>'[1]P3 Ejecucion '!N37</f>
        <v>1932582.76</v>
      </c>
      <c r="O35" s="23">
        <f>'[1]P3 Ejecucion '!O37</f>
        <v>107989573.01000001</v>
      </c>
      <c r="P35" s="24">
        <f t="shared" si="1"/>
        <v>140883748.14000002</v>
      </c>
    </row>
    <row r="36" spans="1:16" x14ac:dyDescent="0.35">
      <c r="A36" s="25" t="s">
        <v>49</v>
      </c>
      <c r="B36" s="21">
        <f>'[1]P1 Presupuesto Aprobado'!B38</f>
        <v>4792000</v>
      </c>
      <c r="C36" s="21">
        <f>'[1]P1 Presupuesto Aprobado'!C38</f>
        <v>14604999.76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703407.8</v>
      </c>
      <c r="I36" s="21">
        <f>'[1]P3 Ejecucion '!I38</f>
        <v>235196.39</v>
      </c>
      <c r="J36" s="21">
        <f>'[1]P3 Ejecucion '!J38</f>
        <v>1269300.4300000002</v>
      </c>
      <c r="K36" s="21">
        <f>'[1]P3 Ejecucion '!K38</f>
        <v>0</v>
      </c>
      <c r="L36" s="21">
        <f>'[1]P3 Ejecucion '!L38</f>
        <v>5000000</v>
      </c>
      <c r="M36" s="21">
        <f>'[1]P3 Ejecucion '!M38</f>
        <v>0</v>
      </c>
      <c r="N36" s="21">
        <f>'[1]P3 Ejecucion '!N38</f>
        <v>2194009.9500000002</v>
      </c>
      <c r="O36" s="21">
        <f>'[1]P3 Ejecucion '!O38</f>
        <v>4308091.0599999996</v>
      </c>
      <c r="P36" s="26">
        <f t="shared" ref="P36" si="4">P37+P38+P39+P40+P41+P42+P43</f>
        <v>14601218.16</v>
      </c>
    </row>
    <row r="37" spans="1:16" ht="29" x14ac:dyDescent="0.35">
      <c r="A37" s="22" t="s">
        <v>50</v>
      </c>
      <c r="B37" s="23">
        <f>'[1]P1 Presupuesto Aprobado'!B39</f>
        <v>4792000</v>
      </c>
      <c r="C37" s="23">
        <f>'[1]P1 Presupuesto Aprobado'!C39</f>
        <v>14604999.76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703407.8</v>
      </c>
      <c r="I37" s="23">
        <f>'[1]P3 Ejecucion '!I39</f>
        <v>235196.39</v>
      </c>
      <c r="J37" s="23">
        <f>'[1]P3 Ejecucion '!J39</f>
        <v>1269300.4300000002</v>
      </c>
      <c r="K37" s="23">
        <f>'[1]P3 Ejecucion '!K39</f>
        <v>0</v>
      </c>
      <c r="L37" s="23">
        <f>'[1]P3 Ejecucion '!L39</f>
        <v>5000000</v>
      </c>
      <c r="M37" s="23">
        <f>'[1]P3 Ejecucion '!M39</f>
        <v>0</v>
      </c>
      <c r="N37" s="23">
        <f>'[1]P3 Ejecucion '!N39</f>
        <v>2194009.9500000002</v>
      </c>
      <c r="O37" s="23">
        <f>'[1]P3 Ejecucion '!O39</f>
        <v>4308091.0599999996</v>
      </c>
      <c r="P37" s="24">
        <f t="shared" si="1"/>
        <v>14601218.16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B46+B47+B48+B49+B50+B51</f>
        <v>0</v>
      </c>
      <c r="C45" s="23">
        <f t="shared" ref="C45:P45" si="5">C46+C47+C48+C49+C50+C51</f>
        <v>33033379.489999998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  <c r="H45" s="23">
        <f t="shared" si="5"/>
        <v>0</v>
      </c>
      <c r="I45" s="23">
        <f t="shared" si="5"/>
        <v>0</v>
      </c>
      <c r="J45" s="23">
        <f t="shared" si="5"/>
        <v>0</v>
      </c>
      <c r="K45" s="23">
        <f t="shared" si="5"/>
        <v>0</v>
      </c>
      <c r="L45" s="23">
        <f t="shared" si="5"/>
        <v>0</v>
      </c>
      <c r="M45" s="23">
        <f t="shared" si="5"/>
        <v>0</v>
      </c>
      <c r="N45" s="23">
        <f t="shared" si="5"/>
        <v>33033379.489999998</v>
      </c>
      <c r="O45" s="23">
        <f t="shared" si="5"/>
        <v>0</v>
      </c>
      <c r="P45" s="23">
        <f t="shared" si="5"/>
        <v>33033379.489999998</v>
      </c>
    </row>
    <row r="46" spans="1:16" ht="29" x14ac:dyDescent="0.35">
      <c r="A46" s="22" t="s">
        <v>59</v>
      </c>
      <c r="B46" s="23">
        <f>'[1]P1 Presupuesto Aprobado'!B48</f>
        <v>0</v>
      </c>
      <c r="C46" s="23">
        <f>'[1]P1 Presupuesto Aprobado'!C48</f>
        <v>33033379.489999998</v>
      </c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33033379.489999998</v>
      </c>
      <c r="O46" s="23">
        <f>'[1]P3 Ejecucion '!O48</f>
        <v>0</v>
      </c>
      <c r="P46" s="23">
        <f>'[1]P3 Ejecucion '!P48</f>
        <v>33033379.489999998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3">
        <f>'[1]P3 Ejecucion '!P49</f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3">
        <f>'[1]P3 Ejecucion '!P50</f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3">
        <f>'[1]P3 Ejecucion '!P51</f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3">
        <f>'[1]P3 Ejecucion '!P52</f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3">
        <f>'[1]P3 Ejecucion '!P53</f>
        <v>0</v>
      </c>
    </row>
    <row r="52" spans="1:16" ht="29" x14ac:dyDescent="0.35">
      <c r="A52" s="25" t="s">
        <v>65</v>
      </c>
      <c r="B52" s="21">
        <f>'[1]P1 Presupuesto Aprobado'!B54</f>
        <v>30353783</v>
      </c>
      <c r="C52" s="21">
        <f>'[1]P1 Presupuesto Aprobado'!C54</f>
        <v>380297610.31999999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4335679.42</v>
      </c>
      <c r="K52" s="21">
        <f>'[1]P3 Ejecucion '!K54</f>
        <v>0</v>
      </c>
      <c r="L52" s="21">
        <f>'[1]P3 Ejecucion '!L54</f>
        <v>4981957.37</v>
      </c>
      <c r="M52" s="21">
        <f>'[1]P3 Ejecucion '!M54</f>
        <v>9931250</v>
      </c>
      <c r="N52" s="21">
        <f>'[1]P3 Ejecucion '!N54</f>
        <v>9236126.9199999999</v>
      </c>
      <c r="O52" s="21">
        <f>'[1]P3 Ejecucion '!O54</f>
        <v>327838541.14000005</v>
      </c>
      <c r="P52" s="26">
        <f t="shared" ref="P52" si="6">P53+P54+P55+P56+P57+P58+P59+P60+P61</f>
        <v>357229252.30000001</v>
      </c>
    </row>
    <row r="53" spans="1:16" x14ac:dyDescent="0.35">
      <c r="A53" s="22" t="s">
        <v>66</v>
      </c>
      <c r="B53" s="23">
        <f>'[1]P1 Presupuesto Aprobado'!B55</f>
        <v>18196269</v>
      </c>
      <c r="C53" s="23">
        <f>'[1]P1 Presupuesto Aprobado'!C55</f>
        <v>329386539.32999998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3385202.85</v>
      </c>
      <c r="K53" s="23">
        <f>'[1]P3 Ejecucion '!K55</f>
        <v>0</v>
      </c>
      <c r="L53" s="23">
        <f>'[1]P3 Ejecucion '!L55</f>
        <v>1650180.44</v>
      </c>
      <c r="M53" s="23">
        <f>'[1]P3 Ejecucion '!M55</f>
        <v>0</v>
      </c>
      <c r="N53" s="23">
        <f>'[1]P3 Ejecucion '!N55</f>
        <v>394997.92</v>
      </c>
      <c r="O53" s="23">
        <f>'[1]P3 Ejecucion '!O55</f>
        <v>305843094.48000002</v>
      </c>
      <c r="P53" s="24">
        <f t="shared" si="1"/>
        <v>311874744.94</v>
      </c>
    </row>
    <row r="54" spans="1:16" ht="29" x14ac:dyDescent="0.35">
      <c r="A54" s="22" t="s">
        <v>67</v>
      </c>
      <c r="B54" s="23">
        <f>'[1]P1 Presupuesto Aprobado'!B56</f>
        <v>1434060</v>
      </c>
      <c r="C54" s="23">
        <f>'[1]P1 Presupuesto Aprobado'!C56</f>
        <v>4332507.9800000004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266555.98</v>
      </c>
      <c r="K54" s="23">
        <f>'[1]P3 Ejecucion '!K56</f>
        <v>0</v>
      </c>
      <c r="L54" s="23">
        <f>'[1]P3 Ejecucion '!L56</f>
        <v>79980.399999999994</v>
      </c>
      <c r="M54" s="23">
        <f>'[1]P3 Ejecucion '!M56</f>
        <v>0</v>
      </c>
      <c r="N54" s="23">
        <f>'[1]P3 Ejecucion '!N56</f>
        <v>0</v>
      </c>
      <c r="O54" s="23">
        <f>'[1]P3 Ejecucion '!O56</f>
        <v>3720268.6</v>
      </c>
      <c r="P54" s="24">
        <f t="shared" si="1"/>
        <v>4326487.58</v>
      </c>
    </row>
    <row r="55" spans="1:16" ht="29" x14ac:dyDescent="0.35">
      <c r="A55" s="22" t="s">
        <v>68</v>
      </c>
      <c r="B55" s="23">
        <f>'[1]P1 Presupuesto Aprobado'!B57</f>
        <v>8650640</v>
      </c>
      <c r="C55" s="23">
        <f>'[1]P1 Presupuesto Aprobado'!C57</f>
        <v>6275436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2431642.25</v>
      </c>
      <c r="M55" s="23">
        <f>'[1]P3 Ejecucion '!M57</f>
        <v>0</v>
      </c>
      <c r="N55" s="23">
        <f>'[1]P3 Ejecucion '!N57</f>
        <v>0</v>
      </c>
      <c r="O55" s="23">
        <f>'[1]P3 Ejecucion '!O57</f>
        <v>1529280</v>
      </c>
      <c r="P55" s="24">
        <f t="shared" si="1"/>
        <v>3960922.25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21654042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9931250</v>
      </c>
      <c r="N56" s="23">
        <f>'[1]P3 Ejecucion '!N58</f>
        <v>8841129</v>
      </c>
      <c r="O56" s="23">
        <f>'[1]P3 Ejecucion '!O58</f>
        <v>361080</v>
      </c>
      <c r="P56" s="24">
        <f t="shared" si="1"/>
        <v>19133459</v>
      </c>
    </row>
    <row r="57" spans="1:16" ht="29" x14ac:dyDescent="0.35">
      <c r="A57" s="22" t="s">
        <v>70</v>
      </c>
      <c r="B57" s="23">
        <f>'[1]P1 Presupuesto Aprobado'!B59</f>
        <v>1705536</v>
      </c>
      <c r="C57" s="23">
        <f>'[1]P1 Presupuesto Aprobado'!C59</f>
        <v>18256340.469999999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683920.59000000008</v>
      </c>
      <c r="K57" s="23">
        <f>'[1]P3 Ejecucion '!K59</f>
        <v>0</v>
      </c>
      <c r="L57" s="23">
        <f>'[1]P3 Ejecucion '!L59</f>
        <v>624510.28</v>
      </c>
      <c r="M57" s="23">
        <f>'[1]P3 Ejecucion '!M59</f>
        <v>0</v>
      </c>
      <c r="N57" s="23">
        <f>'[1]P3 Ejecucion '!N59</f>
        <v>0</v>
      </c>
      <c r="O57" s="23">
        <f>'[1]P3 Ejecucion '!O59</f>
        <v>16227618.07</v>
      </c>
      <c r="P57" s="24">
        <f t="shared" si="1"/>
        <v>17580794.539999999</v>
      </c>
    </row>
    <row r="58" spans="1:16" x14ac:dyDescent="0.35">
      <c r="A58" s="22" t="s">
        <v>71</v>
      </c>
      <c r="B58" s="23">
        <f>'[1]P1 Presupuesto Aprobado'!B60</f>
        <v>167000</v>
      </c>
      <c r="C58" s="23">
        <f>'[1]P1 Presupuesto Aprobado'!C60</f>
        <v>352844.54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195644</v>
      </c>
      <c r="M58" s="23">
        <f>'[1]P3 Ejecucion '!M60</f>
        <v>0</v>
      </c>
      <c r="N58" s="23">
        <f>'[1]P3 Ejecucion '!N60</f>
        <v>0</v>
      </c>
      <c r="O58" s="23">
        <f>'[1]P3 Ejecucion '!O60</f>
        <v>157199.99</v>
      </c>
      <c r="P58" s="24">
        <f t="shared" si="1"/>
        <v>352843.99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147000</v>
      </c>
      <c r="C60" s="23">
        <f>'[1]P1 Presupuesto Aprobado'!C62</f>
        <v>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53278</v>
      </c>
      <c r="C61" s="23">
        <f>'[1]P1 Presupuesto Aprobado'!C63</f>
        <v>39900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23285250</v>
      </c>
      <c r="C62" s="21">
        <f>'[1]P1 Presupuesto Aprobado'!C64</f>
        <v>28778708.100000001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3652685.98</v>
      </c>
      <c r="K62" s="21">
        <f>'[1]P3 Ejecucion '!K64</f>
        <v>5868627.7300000004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2901541.71</v>
      </c>
      <c r="P62" s="26">
        <f t="shared" ref="P62" si="7">P63+P64+P65+P66</f>
        <v>12656568.800000001</v>
      </c>
    </row>
    <row r="63" spans="1:16" x14ac:dyDescent="0.35">
      <c r="A63" s="22" t="s">
        <v>76</v>
      </c>
      <c r="B63" s="23">
        <f>'[1]P1 Presupuesto Aprobado'!B65</f>
        <v>23285250</v>
      </c>
      <c r="C63" s="23">
        <f>'[1]P1 Presupuesto Aprobado'!C65</f>
        <v>28778708.100000001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3652685.98</v>
      </c>
      <c r="K63" s="23">
        <f>'[1]P3 Ejecucion '!K65</f>
        <v>5868627.7300000004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2901541.71</v>
      </c>
      <c r="P63" s="24">
        <f t="shared" si="1"/>
        <v>12656568.800000001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8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9">P71+P72+P73</f>
        <v>0</v>
      </c>
    </row>
    <row r="71" spans="1:16" ht="29" x14ac:dyDescent="0.35">
      <c r="A71" s="22" t="s">
        <v>84</v>
      </c>
      <c r="B71" s="30"/>
      <c r="C71" s="30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9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10">C75+C78+C81</f>
        <v>0</v>
      </c>
      <c r="D74" s="21">
        <f t="shared" si="10"/>
        <v>0</v>
      </c>
      <c r="E74" s="21">
        <f t="shared" si="10"/>
        <v>0</v>
      </c>
      <c r="F74" s="21">
        <f t="shared" si="10"/>
        <v>0</v>
      </c>
      <c r="G74" s="21">
        <f t="shared" si="10"/>
        <v>0</v>
      </c>
      <c r="H74" s="21">
        <f t="shared" si="10"/>
        <v>0</v>
      </c>
      <c r="I74" s="21">
        <f t="shared" si="10"/>
        <v>0</v>
      </c>
      <c r="J74" s="21">
        <f t="shared" si="10"/>
        <v>0</v>
      </c>
      <c r="K74" s="21">
        <f t="shared" si="10"/>
        <v>0</v>
      </c>
      <c r="L74" s="21">
        <f t="shared" si="10"/>
        <v>0</v>
      </c>
      <c r="M74" s="21">
        <f t="shared" si="10"/>
        <v>0</v>
      </c>
      <c r="N74" s="21">
        <f t="shared" si="10"/>
        <v>0</v>
      </c>
      <c r="O74" s="21">
        <f t="shared" si="10"/>
        <v>0</v>
      </c>
      <c r="P74" s="21">
        <f t="shared" si="10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1">
        <f t="shared" ref="P75" si="11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2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2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3">P79+P80</f>
        <v>0</v>
      </c>
    </row>
    <row r="79" spans="1:16" ht="29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2"/>
        <v>0</v>
      </c>
    </row>
    <row r="80" spans="1:16" ht="29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2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4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2"/>
        <v>0</v>
      </c>
    </row>
    <row r="83" spans="1:16" x14ac:dyDescent="0.35">
      <c r="A83" s="32" t="s">
        <v>96</v>
      </c>
      <c r="B83" s="33">
        <f>B9+B74</f>
        <v>753935254</v>
      </c>
      <c r="C83" s="33">
        <f t="shared" ref="C83:P83" si="15">C9+C74</f>
        <v>1455668624.5999999</v>
      </c>
      <c r="D83" s="33">
        <f t="shared" si="15"/>
        <v>24068612.43</v>
      </c>
      <c r="E83" s="33">
        <f t="shared" si="15"/>
        <v>38196650.890000001</v>
      </c>
      <c r="F83" s="33">
        <f t="shared" si="15"/>
        <v>39183302.210000001</v>
      </c>
      <c r="G83" s="33">
        <f t="shared" si="15"/>
        <v>25625767.09</v>
      </c>
      <c r="H83" s="33">
        <f t="shared" si="15"/>
        <v>34162544.689999998</v>
      </c>
      <c r="I83" s="33">
        <f t="shared" si="15"/>
        <v>36057207.879999995</v>
      </c>
      <c r="J83" s="33">
        <f t="shared" si="15"/>
        <v>43397562.839999996</v>
      </c>
      <c r="K83" s="33">
        <f t="shared" si="15"/>
        <v>89337608.940000013</v>
      </c>
      <c r="L83" s="33">
        <f t="shared" si="15"/>
        <v>65878662.944000006</v>
      </c>
      <c r="M83" s="33">
        <f t="shared" si="15"/>
        <v>41729951.670000002</v>
      </c>
      <c r="N83" s="33">
        <f t="shared" si="15"/>
        <v>115095358.14</v>
      </c>
      <c r="O83" s="33">
        <f t="shared" si="15"/>
        <v>822059453.23000002</v>
      </c>
      <c r="P83" s="33">
        <f t="shared" si="15"/>
        <v>1374792682.954</v>
      </c>
    </row>
    <row r="84" spans="1:16" x14ac:dyDescent="0.35">
      <c r="A84" s="34" t="s">
        <v>97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8.5" x14ac:dyDescent="0.45">
      <c r="A85" s="36"/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39"/>
      <c r="M85" s="39"/>
      <c r="N85" s="39"/>
      <c r="O85" s="39"/>
      <c r="P85" s="39"/>
    </row>
    <row r="86" spans="1:16" x14ac:dyDescent="0.35">
      <c r="A86" s="40" t="s">
        <v>98</v>
      </c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1"/>
    </row>
    <row r="87" spans="1:16" x14ac:dyDescent="0.35">
      <c r="A87" s="43" t="s">
        <v>99</v>
      </c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x14ac:dyDescent="0.35">
      <c r="A88" s="43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35">
      <c r="A89" s="43" t="s">
        <v>101</v>
      </c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x14ac:dyDescent="0.35">
      <c r="A90" s="43" t="s">
        <v>102</v>
      </c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x14ac:dyDescent="0.35">
      <c r="A91" s="45" t="s">
        <v>103</v>
      </c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35">
      <c r="A92" s="45" t="s">
        <v>104</v>
      </c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x14ac:dyDescent="0.35">
      <c r="A93" s="46" t="s">
        <v>105</v>
      </c>
      <c r="B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x14ac:dyDescent="0.35">
      <c r="A94" s="46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15" thickBot="1" x14ac:dyDescent="0.4">
      <c r="A95" s="47" t="s">
        <v>106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24.5" thickBot="1" x14ac:dyDescent="0.4">
      <c r="A96" s="49" t="s">
        <v>107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37" thickBot="1" x14ac:dyDescent="0.4">
      <c r="A97" s="50" t="s">
        <v>108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85" thickBot="1" x14ac:dyDescent="0.4">
      <c r="A98" s="51" t="s">
        <v>109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x14ac:dyDescent="0.3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3"/>
      <c r="M99" s="55"/>
      <c r="N99" s="55"/>
      <c r="O99" s="55"/>
      <c r="P99" s="56"/>
    </row>
    <row r="100" spans="1:16" x14ac:dyDescent="0.35">
      <c r="A100" s="52"/>
      <c r="B100" s="53"/>
      <c r="C100" s="53"/>
      <c r="D100" s="54"/>
      <c r="E100" s="54"/>
      <c r="F100" s="54"/>
      <c r="G100" s="54"/>
      <c r="H100" s="54"/>
      <c r="I100" s="54"/>
      <c r="J100" s="54"/>
      <c r="K100" s="54"/>
      <c r="L100" s="53"/>
      <c r="M100" s="55"/>
      <c r="N100" s="55"/>
      <c r="O100" s="55"/>
      <c r="P100" s="56"/>
    </row>
    <row r="101" spans="1:16" x14ac:dyDescent="0.35">
      <c r="A101" s="52"/>
      <c r="B101" s="53"/>
      <c r="C101" s="53"/>
      <c r="D101" s="54"/>
      <c r="E101" s="54"/>
      <c r="F101" s="54"/>
      <c r="G101" s="54"/>
      <c r="H101" s="54"/>
      <c r="I101" s="54"/>
      <c r="J101" s="54"/>
      <c r="K101" s="54"/>
      <c r="L101" s="53"/>
      <c r="M101" s="55"/>
      <c r="N101" s="55"/>
      <c r="O101" s="55"/>
      <c r="P101" s="56"/>
    </row>
    <row r="102" spans="1:16" x14ac:dyDescent="0.35">
      <c r="A102" s="57" t="s">
        <v>110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3"/>
      <c r="M102" s="55"/>
      <c r="N102" s="55"/>
      <c r="O102" s="55"/>
      <c r="P102" s="56"/>
    </row>
    <row r="103" spans="1:16" x14ac:dyDescent="0.35">
      <c r="A103" s="58" t="s">
        <v>111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3"/>
      <c r="M103" s="55"/>
      <c r="N103" s="55"/>
      <c r="O103" s="55"/>
      <c r="P103" s="56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2024-01-12T19:38:21Z</dcterms:created>
  <dcterms:modified xsi:type="dcterms:W3CDTF">2024-01-12T19:39:25Z</dcterms:modified>
</cp:coreProperties>
</file>