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70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N75" i="1"/>
  <c r="N74" i="1" s="1"/>
  <c r="M75" i="1"/>
  <c r="L75" i="1"/>
  <c r="L74" i="1" s="1"/>
  <c r="K75" i="1"/>
  <c r="J75" i="1"/>
  <c r="J74" i="1" s="1"/>
  <c r="I75" i="1"/>
  <c r="H75" i="1"/>
  <c r="H74" i="1" s="1"/>
  <c r="G75" i="1"/>
  <c r="F75" i="1"/>
  <c r="F74" i="1" s="1"/>
  <c r="E75" i="1"/>
  <c r="D75" i="1"/>
  <c r="D74" i="1" s="1"/>
  <c r="C75" i="1"/>
  <c r="B75" i="1"/>
  <c r="B74" i="1" s="1"/>
  <c r="O74" i="1"/>
  <c r="M74" i="1"/>
  <c r="K74" i="1"/>
  <c r="I74" i="1"/>
  <c r="G74" i="1"/>
  <c r="E74" i="1"/>
  <c r="C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P36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F25" i="1"/>
  <c r="E25" i="1"/>
  <c r="D25" i="1"/>
  <c r="P25" i="1" s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P16" i="1" s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O9" i="1" s="1"/>
  <c r="O83" i="1" s="1"/>
  <c r="N10" i="1"/>
  <c r="M10" i="1"/>
  <c r="M9" i="1" s="1"/>
  <c r="M83" i="1" s="1"/>
  <c r="L10" i="1"/>
  <c r="L9" i="1" s="1"/>
  <c r="L83" i="1" s="1"/>
  <c r="K10" i="1"/>
  <c r="K9" i="1" s="1"/>
  <c r="K83" i="1" s="1"/>
  <c r="J10" i="1"/>
  <c r="I10" i="1"/>
  <c r="I9" i="1" s="1"/>
  <c r="I83" i="1" s="1"/>
  <c r="H10" i="1"/>
  <c r="H9" i="1" s="1"/>
  <c r="H83" i="1" s="1"/>
  <c r="G10" i="1"/>
  <c r="G9" i="1" s="1"/>
  <c r="G83" i="1" s="1"/>
  <c r="F10" i="1"/>
  <c r="E10" i="1"/>
  <c r="E9" i="1" s="1"/>
  <c r="E83" i="1" s="1"/>
  <c r="D10" i="1"/>
  <c r="D9" i="1" s="1"/>
  <c r="D83" i="1" s="1"/>
  <c r="C10" i="1"/>
  <c r="C9" i="1" s="1"/>
  <c r="C83" i="1" s="1"/>
  <c r="B10" i="1"/>
  <c r="N9" i="1"/>
  <c r="J9" i="1"/>
  <c r="J83" i="1" s="1"/>
  <c r="F9" i="1"/>
  <c r="F83" i="1" s="1"/>
  <c r="B9" i="1"/>
  <c r="N83" i="1" l="1"/>
  <c r="P52" i="1"/>
  <c r="P62" i="1"/>
  <c r="P70" i="1"/>
  <c r="B83" i="1"/>
  <c r="P26" i="1"/>
  <c r="P9" i="1" s="1"/>
  <c r="P67" i="1"/>
  <c r="P78" i="1"/>
  <c r="P74" i="1" s="1"/>
  <c r="P83" i="1" l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<sst xmlns="http://schemas.openxmlformats.org/spreadsheetml/2006/main" count="112" uniqueCount="112">
  <si>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</si>
  <si>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</si>
  <si>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</si>
  <si>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</si>
  <si>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</si>
  <si>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</si>
  <si>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</si>
  <si>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</si>
  <si>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</si>
  <si>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</si>
  <si>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</si>
  <si>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</si>
  <si>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</si>
  <si>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</si>
  <si>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</si>
  <si>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</si>
  <si>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</si>
  <si>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</si>
  <si>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</si>
  <si>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</si>
  <si>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</si>
  <si>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</si>
  <si>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</si>
  <si>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</si>
  <si>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</si>
  <si>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</si>
  <si>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</si>
  <si>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</si>
  <si>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</si>
  <si>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</si>
  <si>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</si>
  <si>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</si>
  <si>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</si>
  <si>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</si>
  <si>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</si>
  <si>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</si>
  <si>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</si>
  <si>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</si>
  <si>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</si>
  <si>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</si>
  <si>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</si>
  <si>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</si>
  <si>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</si>
  <si>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</si>
  <si>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</si>
  <si>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</si>
  <si>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</si>
  <si>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</si>
  <si>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</si>
  <si>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</si>
  <si>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</si>
  <si>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</si>
  <si>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</si>
  <si>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</si>
  <si>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</si>
  <si>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</si>
  <si>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</si>
  <si>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</si>
  <si>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</si>
  <si>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</si>
  <si>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</si>
  <si>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</si>
  <si>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</si>
  <si>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</si>
  <si>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</si>
  <si>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</si>
  <si>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</si>
  <si>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</si>
  <si>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</si>
  <si>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</si>
  <si>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</si>
  <si>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</si>
  <si>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</si>
  <si>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</si>
  <si>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</si>
  <si>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</si>
  <si>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</si>
  <si>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</si>
  <si>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</si>
  <si>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</si>
  <si>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</si>
  <si>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</si>
  <si>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</si>
  <si>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</si>
  <si>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</si>
  <si>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</si>
  <si>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</si>
  <si>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</si>
  <si>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</si>
  <si>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</si>
  <si>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</si>
  <si>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</si>
  <si>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</si>
  <si>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</si>
  <si>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</si>
  <si>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</si>
  <si>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</si>
  <si>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31 de octubre del 2023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</si>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</sst>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5" fillId="4" borderId="8" xfId="1" applyFont="1" applyFill="1" applyBorder="1" applyAlignment="1">
      <alignment horizontal="left" vertical="center" wrapText="1"/>
    </xf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0" fontId="8" fillId="4" borderId="0" xfId="0" applyFont="1" applyFill="1"/>
    <xf numFmtId="43" fontId="8" fillId="4" borderId="0" xfId="1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" fontId="0" fillId="0" borderId="0" xfId="0" applyNumberForma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5798800" y="25400"/>
          <a:ext cx="9842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49892</xdr:rowOff>
    </xdr:from>
    <xdr:to>
      <xdr:col>0</xdr:col>
      <xdr:colOff>2178051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49892"/>
          <a:ext cx="1915886" cy="1143000"/>
        </a:xfrm>
        <a:prstGeom prst="rect">
          <a:avLst/>
        </a:prstGeom>
      </xdr:spPr>
    </xdr:pic>
    <xdr:clientData/>
  </xdr:twoCellAnchor>
  <xdr:twoCellAnchor>
    <xdr:from>
      <xdr:col>15</xdr:col>
      <xdr:colOff>27609</xdr:colOff>
      <xdr:row>0</xdr:row>
      <xdr:rowOff>115957</xdr:rowOff>
    </xdr:from>
    <xdr:to>
      <xdr:col>15</xdr:col>
      <xdr:colOff>1001646</xdr:colOff>
      <xdr:row>3</xdr:row>
      <xdr:rowOff>5522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6409" y="115957"/>
          <a:ext cx="974037" cy="715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resupuesto%20y%20ejecuci&#243;n%20presupuestaria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382725312</v>
          </cell>
          <cell r="C12">
            <v>382725312</v>
          </cell>
        </row>
        <row r="13">
          <cell r="B13">
            <v>333588226</v>
          </cell>
          <cell r="C13">
            <v>333588226</v>
          </cell>
        </row>
        <row r="14">
          <cell r="B14">
            <v>11703600</v>
          </cell>
          <cell r="C14">
            <v>11703600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37433486</v>
          </cell>
          <cell r="C17">
            <v>37433486</v>
          </cell>
        </row>
        <row r="18">
          <cell r="B18">
            <v>207624708</v>
          </cell>
          <cell r="C18">
            <v>142788131.75</v>
          </cell>
        </row>
        <row r="19">
          <cell r="B19">
            <v>8120530</v>
          </cell>
          <cell r="C19">
            <v>8120530</v>
          </cell>
        </row>
        <row r="20">
          <cell r="B20">
            <v>381764</v>
          </cell>
          <cell r="C20">
            <v>644292</v>
          </cell>
        </row>
        <row r="21">
          <cell r="B21">
            <v>846136</v>
          </cell>
          <cell r="C21">
            <v>2160000</v>
          </cell>
        </row>
        <row r="22">
          <cell r="B22">
            <v>0</v>
          </cell>
          <cell r="C22">
            <v>0</v>
          </cell>
        </row>
        <row r="23">
          <cell r="B23">
            <v>19847101</v>
          </cell>
          <cell r="C23">
            <v>21558101</v>
          </cell>
        </row>
        <row r="24">
          <cell r="B24">
            <v>1554658</v>
          </cell>
          <cell r="C24">
            <v>1554658</v>
          </cell>
        </row>
        <row r="25">
          <cell r="B25">
            <v>152972500</v>
          </cell>
          <cell r="C25">
            <v>21950102</v>
          </cell>
        </row>
        <row r="26">
          <cell r="B26">
            <v>18540976</v>
          </cell>
          <cell r="C26">
            <v>76680305.840000004</v>
          </cell>
        </row>
        <row r="27">
          <cell r="B27">
            <v>5361043</v>
          </cell>
          <cell r="C27">
            <v>10120142.91</v>
          </cell>
        </row>
        <row r="28">
          <cell r="B28">
            <v>105154201</v>
          </cell>
          <cell r="C28">
            <v>422518885.38999999</v>
          </cell>
        </row>
        <row r="29">
          <cell r="B29">
            <v>18806174</v>
          </cell>
          <cell r="C29">
            <v>67089716.039999999</v>
          </cell>
        </row>
        <row r="30">
          <cell r="B30">
            <v>2899012</v>
          </cell>
          <cell r="C30">
            <v>10253923.379999999</v>
          </cell>
        </row>
        <row r="31">
          <cell r="B31">
            <v>1436340</v>
          </cell>
          <cell r="C31">
            <v>3707995</v>
          </cell>
        </row>
        <row r="32">
          <cell r="B32">
            <v>0</v>
          </cell>
          <cell r="C32">
            <v>0</v>
          </cell>
        </row>
        <row r="33">
          <cell r="B33">
            <v>2463226</v>
          </cell>
          <cell r="C33">
            <v>1015910</v>
          </cell>
        </row>
        <row r="34">
          <cell r="B34">
            <v>10621432</v>
          </cell>
          <cell r="C34">
            <v>83746693.370000005</v>
          </cell>
        </row>
        <row r="35">
          <cell r="B35">
            <v>17373892</v>
          </cell>
          <cell r="C35">
            <v>15596695.140000001</v>
          </cell>
        </row>
        <row r="36">
          <cell r="B36">
            <v>0</v>
          </cell>
          <cell r="C36">
            <v>0</v>
          </cell>
        </row>
        <row r="37">
          <cell r="B37">
            <v>51554125</v>
          </cell>
          <cell r="C37">
            <v>241107952.46000001</v>
          </cell>
        </row>
        <row r="38">
          <cell r="B38">
            <v>4792000</v>
          </cell>
          <cell r="C38">
            <v>210792000</v>
          </cell>
        </row>
        <row r="39">
          <cell r="B39">
            <v>4792000</v>
          </cell>
          <cell r="C39">
            <v>210792000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30353783</v>
          </cell>
          <cell r="C54">
            <v>161766323.80000001</v>
          </cell>
        </row>
        <row r="55">
          <cell r="B55">
            <v>18196269</v>
          </cell>
          <cell r="C55">
            <v>122131581</v>
          </cell>
        </row>
        <row r="56">
          <cell r="B56">
            <v>1434060</v>
          </cell>
          <cell r="C56">
            <v>1309060</v>
          </cell>
        </row>
        <row r="57">
          <cell r="B57">
            <v>8650640</v>
          </cell>
          <cell r="C57">
            <v>8650640</v>
          </cell>
        </row>
        <row r="58">
          <cell r="B58">
            <v>0</v>
          </cell>
          <cell r="C58">
            <v>21292962</v>
          </cell>
        </row>
        <row r="59">
          <cell r="B59">
            <v>1705536</v>
          </cell>
          <cell r="C59">
            <v>7533180.7999999998</v>
          </cell>
        </row>
        <row r="60">
          <cell r="B60">
            <v>167000</v>
          </cell>
          <cell r="C60">
            <v>662000</v>
          </cell>
        </row>
        <row r="61">
          <cell r="B61">
            <v>0</v>
          </cell>
          <cell r="C61">
            <v>0</v>
          </cell>
        </row>
        <row r="62">
          <cell r="B62">
            <v>147000</v>
          </cell>
          <cell r="C62">
            <v>147000</v>
          </cell>
        </row>
        <row r="63">
          <cell r="B63">
            <v>53278</v>
          </cell>
          <cell r="C63">
            <v>39900</v>
          </cell>
        </row>
        <row r="64">
          <cell r="B64">
            <v>23285250</v>
          </cell>
          <cell r="C64">
            <v>25249813.060000002</v>
          </cell>
        </row>
        <row r="65">
          <cell r="B65">
            <v>23285250</v>
          </cell>
          <cell r="C65">
            <v>25249813.060000002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21713133.050000001</v>
          </cell>
          <cell r="E12">
            <v>36166939.850000001</v>
          </cell>
          <cell r="F12">
            <v>29933673.66</v>
          </cell>
          <cell r="G12">
            <v>22161290.48</v>
          </cell>
          <cell r="H12">
            <v>27934279.109999999</v>
          </cell>
          <cell r="I12">
            <v>31719254.530000001</v>
          </cell>
          <cell r="J12">
            <v>22116820.879999999</v>
          </cell>
          <cell r="K12">
            <v>31948611.629999999</v>
          </cell>
          <cell r="L12">
            <v>41464837.874000005</v>
          </cell>
          <cell r="M12">
            <v>22534591.359999999</v>
          </cell>
          <cell r="N12">
            <v>0</v>
          </cell>
          <cell r="O12">
            <v>0</v>
          </cell>
          <cell r="P12">
            <v>287693432.42399997</v>
          </cell>
        </row>
        <row r="13">
          <cell r="D13">
            <v>18066455.23</v>
          </cell>
          <cell r="E13">
            <v>32519455.23</v>
          </cell>
          <cell r="F13">
            <v>26277455.23</v>
          </cell>
          <cell r="G13">
            <v>18567455.23</v>
          </cell>
          <cell r="H13">
            <v>24305472.98</v>
          </cell>
          <cell r="I13">
            <v>28163717</v>
          </cell>
          <cell r="J13">
            <v>18555740.539999999</v>
          </cell>
          <cell r="K13">
            <v>28328565.789999999</v>
          </cell>
          <cell r="L13">
            <v>37869622.980000004</v>
          </cell>
          <cell r="M13">
            <v>18893622.98</v>
          </cell>
          <cell r="N13">
            <v>0</v>
          </cell>
          <cell r="O13">
            <v>0</v>
          </cell>
        </row>
        <row r="14">
          <cell r="D14">
            <v>899800</v>
          </cell>
          <cell r="E14">
            <v>794800</v>
          </cell>
          <cell r="F14">
            <v>794800</v>
          </cell>
          <cell r="G14">
            <v>764800</v>
          </cell>
          <cell r="H14">
            <v>764800</v>
          </cell>
          <cell r="I14">
            <v>764800</v>
          </cell>
          <cell r="J14">
            <v>764800</v>
          </cell>
          <cell r="K14">
            <v>764800</v>
          </cell>
          <cell r="L14">
            <v>764800</v>
          </cell>
          <cell r="M14">
            <v>764800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2746877.8200000003</v>
          </cell>
          <cell r="E17">
            <v>2852684.62</v>
          </cell>
          <cell r="F17">
            <v>2861418.43</v>
          </cell>
          <cell r="G17">
            <v>2829035.2500000009</v>
          </cell>
          <cell r="H17">
            <v>2864006.1300000004</v>
          </cell>
          <cell r="I17">
            <v>2790737.53</v>
          </cell>
          <cell r="J17">
            <v>2796280.3400000003</v>
          </cell>
          <cell r="K17">
            <v>2855245.84</v>
          </cell>
          <cell r="L17">
            <v>2830414.8939999999</v>
          </cell>
          <cell r="M17">
            <v>2876168.38</v>
          </cell>
          <cell r="N17">
            <v>0</v>
          </cell>
          <cell r="O17">
            <v>0</v>
          </cell>
        </row>
        <row r="18">
          <cell r="D18">
            <v>2355479.38</v>
          </cell>
          <cell r="E18">
            <v>1634899.8399999999</v>
          </cell>
          <cell r="F18">
            <v>3413954.2</v>
          </cell>
          <cell r="G18">
            <v>2620006.2299999995</v>
          </cell>
          <cell r="H18">
            <v>5368077.96</v>
          </cell>
          <cell r="I18">
            <v>3662826.6599999997</v>
          </cell>
          <cell r="J18">
            <v>3708754.98</v>
          </cell>
          <cell r="K18">
            <v>3293602.9000000004</v>
          </cell>
          <cell r="L18">
            <v>6665524.9199999999</v>
          </cell>
          <cell r="M18">
            <v>4069247.05</v>
          </cell>
          <cell r="N18">
            <v>0</v>
          </cell>
          <cell r="O18">
            <v>0</v>
          </cell>
        </row>
        <row r="19">
          <cell r="D19">
            <v>578607.18999999994</v>
          </cell>
          <cell r="E19">
            <v>365573.68000000005</v>
          </cell>
          <cell r="F19">
            <v>649107.88</v>
          </cell>
          <cell r="G19">
            <v>344024.22</v>
          </cell>
          <cell r="H19">
            <v>1113770.8599999999</v>
          </cell>
          <cell r="I19">
            <v>646855.86</v>
          </cell>
          <cell r="J19">
            <v>373207.64</v>
          </cell>
          <cell r="K19">
            <v>776457.14999999991</v>
          </cell>
          <cell r="L19">
            <v>746134.06</v>
          </cell>
          <cell r="M19">
            <v>459160.19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422470.68</v>
          </cell>
          <cell r="I20">
            <v>60583.56</v>
          </cell>
          <cell r="J20">
            <v>0</v>
          </cell>
          <cell r="K20">
            <v>0</v>
          </cell>
          <cell r="L20">
            <v>120763.56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123860</v>
          </cell>
          <cell r="H21">
            <v>0</v>
          </cell>
          <cell r="I21">
            <v>162950</v>
          </cell>
          <cell r="J21">
            <v>183850</v>
          </cell>
          <cell r="K21">
            <v>0</v>
          </cell>
          <cell r="L21">
            <v>131450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1776872.19</v>
          </cell>
          <cell r="E23">
            <v>1251626.1599999999</v>
          </cell>
          <cell r="F23">
            <v>2271401.0300000003</v>
          </cell>
          <cell r="G23">
            <v>1733761.96</v>
          </cell>
          <cell r="H23">
            <v>1697240.6</v>
          </cell>
          <cell r="I23">
            <v>1702657.39</v>
          </cell>
          <cell r="J23">
            <v>1738617.83</v>
          </cell>
          <cell r="K23">
            <v>86730.43</v>
          </cell>
          <cell r="L23">
            <v>3559905.3100000005</v>
          </cell>
          <cell r="M23">
            <v>1766900.9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270720.28999999998</v>
          </cell>
          <cell r="G24">
            <v>0</v>
          </cell>
          <cell r="H24">
            <v>124441.1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163725</v>
          </cell>
          <cell r="G25">
            <v>305435.05000000005</v>
          </cell>
          <cell r="H25">
            <v>365234.72</v>
          </cell>
          <cell r="I25">
            <v>137919.57999999999</v>
          </cell>
          <cell r="J25">
            <v>253131.31</v>
          </cell>
          <cell r="K25">
            <v>57230</v>
          </cell>
          <cell r="L25">
            <v>428174.80000000005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17700</v>
          </cell>
          <cell r="F26">
            <v>59000</v>
          </cell>
          <cell r="G26">
            <v>112925</v>
          </cell>
          <cell r="H26">
            <v>223020</v>
          </cell>
          <cell r="I26">
            <v>951860.27</v>
          </cell>
          <cell r="J26">
            <v>144640.79999999999</v>
          </cell>
          <cell r="K26">
            <v>2266985.3200000003</v>
          </cell>
          <cell r="L26">
            <v>1679097.19</v>
          </cell>
          <cell r="M26">
            <v>1799997.96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1421900</v>
          </cell>
          <cell r="I27">
            <v>0</v>
          </cell>
          <cell r="J27">
            <v>1015307.4</v>
          </cell>
          <cell r="K27">
            <v>106200</v>
          </cell>
          <cell r="L27">
            <v>0</v>
          </cell>
          <cell r="M27">
            <v>43188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4347537.51</v>
          </cell>
          <cell r="G28">
            <v>696795.06</v>
          </cell>
          <cell r="H28">
            <v>156779.82</v>
          </cell>
          <cell r="I28">
            <v>439930.3</v>
          </cell>
          <cell r="J28">
            <v>8314321.1499999994</v>
          </cell>
          <cell r="K28">
            <v>48226766.68</v>
          </cell>
          <cell r="L28">
            <v>7766342.7800000003</v>
          </cell>
          <cell r="M28">
            <v>5194863.26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352012.1</v>
          </cell>
          <cell r="G29">
            <v>213329</v>
          </cell>
          <cell r="H29">
            <v>9261</v>
          </cell>
          <cell r="I29">
            <v>233035</v>
          </cell>
          <cell r="J29">
            <v>2197970.75</v>
          </cell>
          <cell r="K29">
            <v>11223338.220000001</v>
          </cell>
          <cell r="L29">
            <v>14553</v>
          </cell>
          <cell r="M29">
            <v>2607097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5062.2</v>
          </cell>
          <cell r="G30">
            <v>0</v>
          </cell>
          <cell r="H30">
            <v>54693</v>
          </cell>
          <cell r="I30">
            <v>0</v>
          </cell>
          <cell r="J30">
            <v>2867672.58</v>
          </cell>
          <cell r="K30">
            <v>0</v>
          </cell>
          <cell r="L30">
            <v>107422.48000000001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90333.72</v>
          </cell>
          <cell r="G31">
            <v>373116</v>
          </cell>
          <cell r="H31">
            <v>0</v>
          </cell>
          <cell r="I31">
            <v>0</v>
          </cell>
          <cell r="J31">
            <v>34810</v>
          </cell>
          <cell r="K31">
            <v>27558.9</v>
          </cell>
          <cell r="L31">
            <v>7316</v>
          </cell>
          <cell r="M31">
            <v>184080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111354.24000000001</v>
          </cell>
          <cell r="G33">
            <v>0</v>
          </cell>
          <cell r="H33">
            <v>0</v>
          </cell>
          <cell r="I33">
            <v>0</v>
          </cell>
          <cell r="J33">
            <v>179265.6</v>
          </cell>
          <cell r="K33">
            <v>160008</v>
          </cell>
          <cell r="L33">
            <v>200880.84000000003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15232.62</v>
          </cell>
          <cell r="G34">
            <v>0</v>
          </cell>
          <cell r="H34">
            <v>0</v>
          </cell>
          <cell r="I34">
            <v>0</v>
          </cell>
          <cell r="J34">
            <v>1711333.7</v>
          </cell>
          <cell r="K34">
            <v>10170582.84</v>
          </cell>
          <cell r="L34">
            <v>830222.04</v>
          </cell>
          <cell r="M34">
            <v>2188678.46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2254300</v>
          </cell>
          <cell r="G35">
            <v>0</v>
          </cell>
          <cell r="H35">
            <v>92825.82</v>
          </cell>
          <cell r="I35">
            <v>55855.3</v>
          </cell>
          <cell r="J35">
            <v>1021372.6</v>
          </cell>
          <cell r="K35">
            <v>69019.38</v>
          </cell>
          <cell r="L35">
            <v>4518151.8</v>
          </cell>
          <cell r="M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1519242.63</v>
          </cell>
          <cell r="G37">
            <v>110350.06000000001</v>
          </cell>
          <cell r="H37">
            <v>0</v>
          </cell>
          <cell r="I37">
            <v>151040</v>
          </cell>
          <cell r="J37">
            <v>301895.92000000004</v>
          </cell>
          <cell r="K37">
            <v>26576259.34</v>
          </cell>
          <cell r="L37">
            <v>2087796.62</v>
          </cell>
          <cell r="M37">
            <v>215007.8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394811.2</v>
          </cell>
          <cell r="F38">
            <v>348726.01</v>
          </cell>
          <cell r="G38">
            <v>147675.32</v>
          </cell>
          <cell r="H38">
            <v>703407.8</v>
          </cell>
          <cell r="I38">
            <v>235196.39</v>
          </cell>
          <cell r="J38">
            <v>1269300.4300000002</v>
          </cell>
          <cell r="K38">
            <v>0</v>
          </cell>
          <cell r="L38">
            <v>5000000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394811.2</v>
          </cell>
          <cell r="F39">
            <v>348726.01</v>
          </cell>
          <cell r="G39">
            <v>147675.32</v>
          </cell>
          <cell r="H39">
            <v>703407.8</v>
          </cell>
          <cell r="I39">
            <v>235196.39</v>
          </cell>
          <cell r="J39">
            <v>1269300.4300000002</v>
          </cell>
          <cell r="K39">
            <v>0</v>
          </cell>
          <cell r="L39">
            <v>5000000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905697.45</v>
          </cell>
          <cell r="G54">
            <v>0</v>
          </cell>
          <cell r="H54">
            <v>0</v>
          </cell>
          <cell r="I54">
            <v>0</v>
          </cell>
          <cell r="J54">
            <v>4335679.42</v>
          </cell>
          <cell r="K54">
            <v>0</v>
          </cell>
          <cell r="L54">
            <v>4981957.37</v>
          </cell>
          <cell r="M54">
            <v>9931250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601269.25</v>
          </cell>
          <cell r="G55">
            <v>0</v>
          </cell>
          <cell r="H55">
            <v>0</v>
          </cell>
          <cell r="I55">
            <v>0</v>
          </cell>
          <cell r="J55">
            <v>3385202.85</v>
          </cell>
          <cell r="L55">
            <v>1650180.44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259682.6</v>
          </cell>
          <cell r="G56">
            <v>0</v>
          </cell>
          <cell r="I56">
            <v>0</v>
          </cell>
          <cell r="J56">
            <v>266555.98</v>
          </cell>
          <cell r="K56">
            <v>0</v>
          </cell>
          <cell r="L56">
            <v>79980.399999999994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2431642.25</v>
          </cell>
          <cell r="O57">
            <v>0</v>
          </cell>
        </row>
        <row r="58">
          <cell r="D58">
            <v>0</v>
          </cell>
          <cell r="L58">
            <v>0</v>
          </cell>
          <cell r="M58">
            <v>9931250</v>
          </cell>
        </row>
        <row r="59">
          <cell r="D59">
            <v>0</v>
          </cell>
          <cell r="F59">
            <v>44745.599999999999</v>
          </cell>
          <cell r="H59">
            <v>0</v>
          </cell>
          <cell r="I59">
            <v>0</v>
          </cell>
          <cell r="J59">
            <v>683920.59000000008</v>
          </cell>
          <cell r="K59">
            <v>0</v>
          </cell>
          <cell r="L59">
            <v>624510.28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L60">
            <v>195644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233713.38</v>
          </cell>
          <cell r="G64">
            <v>0</v>
          </cell>
          <cell r="H64">
            <v>0</v>
          </cell>
          <cell r="I64">
            <v>0</v>
          </cell>
          <cell r="J64">
            <v>3652685.98</v>
          </cell>
          <cell r="K64">
            <v>5868627.7300000004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233713.38</v>
          </cell>
          <cell r="G65">
            <v>0</v>
          </cell>
          <cell r="H65">
            <v>0</v>
          </cell>
          <cell r="I65">
            <v>0</v>
          </cell>
          <cell r="J65">
            <v>3652685.98</v>
          </cell>
          <cell r="K65">
            <v>5868627.7300000004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82" workbookViewId="0">
      <selection activeCell="H91" sqref="H91"/>
    </sheetView>
  </sheetViews>
  <sheetFormatPr baseColWidth="10" defaultRowHeight="14.5" x14ac:dyDescent="0.35"/>
  <cols>
    <col min="1" max="1" width="39.6328125" customWidth="1"/>
    <col min="2" max="2" width="20.90625" style="9" bestFit="1" customWidth="1"/>
    <col min="3" max="3" width="22.1796875" style="9" bestFit="1" customWidth="1"/>
    <col min="4" max="11" width="14.453125" style="9" bestFit="1" customWidth="1"/>
    <col min="12" max="13" width="13.90625" style="9" bestFit="1" customWidth="1"/>
    <col min="14" max="14" width="12.08984375" style="9" hidden="1" customWidth="1"/>
    <col min="15" max="15" width="10.81640625" style="9" hidden="1" customWidth="1"/>
    <col min="16" max="16" width="19.6328125" style="9" bestFit="1" customWidth="1"/>
  </cols>
  <sheetData>
    <row r="1" spans="1:16" ht="28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5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5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5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5">
      <c r="A9" s="18" t="s">
        <v>22</v>
      </c>
      <c r="B9" s="19">
        <f>B10+B16+B26+B36+B45+B52+B62+B67+B70</f>
        <v>753935254</v>
      </c>
      <c r="C9" s="19">
        <f t="shared" ref="C9:P9" si="0">C10+C16+C26+C36+C45+C52+C62+C67+C70</f>
        <v>1345840465.9999998</v>
      </c>
      <c r="D9" s="19">
        <f t="shared" si="0"/>
        <v>24068612.43</v>
      </c>
      <c r="E9" s="19">
        <f t="shared" si="0"/>
        <v>38196650.890000001</v>
      </c>
      <c r="F9" s="19">
        <f t="shared" si="0"/>
        <v>39183302.210000001</v>
      </c>
      <c r="G9" s="19">
        <f t="shared" si="0"/>
        <v>25625767.09</v>
      </c>
      <c r="H9" s="19">
        <f t="shared" si="0"/>
        <v>34162544.689999998</v>
      </c>
      <c r="I9" s="19">
        <f t="shared" si="0"/>
        <v>36057207.879999995</v>
      </c>
      <c r="J9" s="19">
        <f t="shared" si="0"/>
        <v>43397562.839999996</v>
      </c>
      <c r="K9" s="19">
        <f t="shared" si="0"/>
        <v>89337608.940000013</v>
      </c>
      <c r="L9" s="19">
        <f t="shared" si="0"/>
        <v>65878662.944000006</v>
      </c>
      <c r="M9" s="19">
        <f t="shared" si="0"/>
        <v>41729951.670000002</v>
      </c>
      <c r="N9" s="19">
        <f t="shared" si="0"/>
        <v>0</v>
      </c>
      <c r="O9" s="19">
        <f t="shared" si="0"/>
        <v>0</v>
      </c>
      <c r="P9" s="19">
        <f t="shared" si="0"/>
        <v>437637871.58399993</v>
      </c>
    </row>
    <row r="10" spans="1:16" x14ac:dyDescent="0.35">
      <c r="A10" s="20" t="s">
        <v>23</v>
      </c>
      <c r="B10" s="21">
        <f>'[1]P1 Presupuesto Aprobado'!B12</f>
        <v>382725312</v>
      </c>
      <c r="C10" s="21">
        <f>'[1]P1 Presupuesto Aprobado'!C12</f>
        <v>382725312</v>
      </c>
      <c r="D10" s="21">
        <f>'[1]P3 Ejecucion '!D12</f>
        <v>21713133.050000001</v>
      </c>
      <c r="E10" s="21">
        <f>'[1]P3 Ejecucion '!E12</f>
        <v>36166939.850000001</v>
      </c>
      <c r="F10" s="21">
        <f>'[1]P3 Ejecucion '!F12</f>
        <v>29933673.66</v>
      </c>
      <c r="G10" s="21">
        <f>'[1]P3 Ejecucion '!G12</f>
        <v>22161290.48</v>
      </c>
      <c r="H10" s="21">
        <f>'[1]P3 Ejecucion '!H12</f>
        <v>27934279.109999999</v>
      </c>
      <c r="I10" s="21">
        <f>'[1]P3 Ejecucion '!I12</f>
        <v>31719254.530000001</v>
      </c>
      <c r="J10" s="21">
        <f>'[1]P3 Ejecucion '!J12</f>
        <v>22116820.879999999</v>
      </c>
      <c r="K10" s="21">
        <f>'[1]P3 Ejecucion '!K12</f>
        <v>31948611.629999999</v>
      </c>
      <c r="L10" s="21">
        <f>'[1]P3 Ejecucion '!L12</f>
        <v>41464837.874000005</v>
      </c>
      <c r="M10" s="21">
        <f>'[1]P3 Ejecucion '!M12</f>
        <v>22534591.359999999</v>
      </c>
      <c r="N10" s="21">
        <f>'[1]P3 Ejecucion '!N12</f>
        <v>0</v>
      </c>
      <c r="O10" s="21">
        <f>'[1]P3 Ejecucion '!O12</f>
        <v>0</v>
      </c>
      <c r="P10" s="21">
        <f>'[1]P3 Ejecucion '!P12</f>
        <v>287693432.42399997</v>
      </c>
    </row>
    <row r="11" spans="1:16" x14ac:dyDescent="0.35">
      <c r="A11" s="22" t="s">
        <v>24</v>
      </c>
      <c r="B11" s="23">
        <f>'[1]P1 Presupuesto Aprobado'!B13</f>
        <v>333588226</v>
      </c>
      <c r="C11" s="23">
        <f>'[1]P1 Presupuesto Aprobado'!C13</f>
        <v>333588226</v>
      </c>
      <c r="D11" s="23">
        <f>'[1]P3 Ejecucion '!D13</f>
        <v>18066455.23</v>
      </c>
      <c r="E11" s="23">
        <f>'[1]P3 Ejecucion '!E13</f>
        <v>32519455.23</v>
      </c>
      <c r="F11" s="23">
        <f>'[1]P3 Ejecucion '!F13</f>
        <v>26277455.23</v>
      </c>
      <c r="G11" s="23">
        <f>'[1]P3 Ejecucion '!G13</f>
        <v>18567455.23</v>
      </c>
      <c r="H11" s="23">
        <f>'[1]P3 Ejecucion '!H13</f>
        <v>24305472.98</v>
      </c>
      <c r="I11" s="23">
        <f>'[1]P3 Ejecucion '!I13</f>
        <v>28163717</v>
      </c>
      <c r="J11" s="23">
        <f>'[1]P3 Ejecucion '!J13</f>
        <v>18555740.539999999</v>
      </c>
      <c r="K11" s="23">
        <f>'[1]P3 Ejecucion '!K13</f>
        <v>28328565.789999999</v>
      </c>
      <c r="L11" s="23">
        <f>'[1]P3 Ejecucion '!L13</f>
        <v>37869622.980000004</v>
      </c>
      <c r="M11" s="23">
        <f>'[1]P3 Ejecucion '!M13</f>
        <v>18893622.98</v>
      </c>
      <c r="N11" s="23">
        <f>'[1]P3 Ejecucion '!N13</f>
        <v>0</v>
      </c>
      <c r="O11" s="23">
        <f>'[1]P3 Ejecucion '!O13</f>
        <v>0</v>
      </c>
      <c r="P11" s="24">
        <f>SUM(D11:O11)</f>
        <v>251547563.18999997</v>
      </c>
    </row>
    <row r="12" spans="1:16" x14ac:dyDescent="0.35">
      <c r="A12" s="22" t="s">
        <v>25</v>
      </c>
      <c r="B12" s="23">
        <f>'[1]P1 Presupuesto Aprobado'!B14</f>
        <v>11703600</v>
      </c>
      <c r="C12" s="23">
        <f>'[1]P1 Presupuesto Aprobado'!C14</f>
        <v>11703600</v>
      </c>
      <c r="D12" s="23">
        <f>'[1]P3 Ejecucion '!D14</f>
        <v>899800</v>
      </c>
      <c r="E12" s="23">
        <f>'[1]P3 Ejecucion '!E14</f>
        <v>794800</v>
      </c>
      <c r="F12" s="23">
        <f>'[1]P3 Ejecucion '!F14</f>
        <v>794800</v>
      </c>
      <c r="G12" s="23">
        <f>'[1]P3 Ejecucion '!G14</f>
        <v>764800</v>
      </c>
      <c r="H12" s="23">
        <f>'[1]P3 Ejecucion '!H14</f>
        <v>764800</v>
      </c>
      <c r="I12" s="23">
        <f>'[1]P3 Ejecucion '!I14</f>
        <v>764800</v>
      </c>
      <c r="J12" s="23">
        <f>'[1]P3 Ejecucion '!J14</f>
        <v>764800</v>
      </c>
      <c r="K12" s="23">
        <f>'[1]P3 Ejecucion '!K14</f>
        <v>764800</v>
      </c>
      <c r="L12" s="23">
        <f>'[1]P3 Ejecucion '!L14</f>
        <v>764800</v>
      </c>
      <c r="M12" s="23">
        <f>'[1]P3 Ejecucion '!M14</f>
        <v>764800</v>
      </c>
      <c r="N12" s="23">
        <f>'[1]P3 Ejecucion '!N14</f>
        <v>0</v>
      </c>
      <c r="O12" s="23">
        <f>'[1]P3 Ejecucion '!O14</f>
        <v>0</v>
      </c>
      <c r="P12" s="24">
        <f t="shared" ref="P12:P73" si="1">SUM(D12:O12)</f>
        <v>7843000</v>
      </c>
    </row>
    <row r="13" spans="1:16" x14ac:dyDescent="0.35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5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ht="29" x14ac:dyDescent="0.35">
      <c r="A15" s="22" t="s">
        <v>28</v>
      </c>
      <c r="B15" s="23">
        <f>'[1]P1 Presupuesto Aprobado'!B17</f>
        <v>37433486</v>
      </c>
      <c r="C15" s="23">
        <f>'[1]P1 Presupuesto Aprobado'!C17</f>
        <v>37433486</v>
      </c>
      <c r="D15" s="23">
        <f>'[1]P3 Ejecucion '!D17</f>
        <v>2746877.8200000003</v>
      </c>
      <c r="E15" s="23">
        <f>'[1]P3 Ejecucion '!E17</f>
        <v>2852684.62</v>
      </c>
      <c r="F15" s="23">
        <f>'[1]P3 Ejecucion '!F17</f>
        <v>2861418.43</v>
      </c>
      <c r="G15" s="23">
        <f>'[1]P3 Ejecucion '!G17</f>
        <v>2829035.2500000009</v>
      </c>
      <c r="H15" s="23">
        <f>'[1]P3 Ejecucion '!H17</f>
        <v>2864006.1300000004</v>
      </c>
      <c r="I15" s="23">
        <f>'[1]P3 Ejecucion '!I17</f>
        <v>2790737.53</v>
      </c>
      <c r="J15" s="23">
        <f>'[1]P3 Ejecucion '!J17</f>
        <v>2796280.3400000003</v>
      </c>
      <c r="K15" s="23">
        <f>'[1]P3 Ejecucion '!K17</f>
        <v>2855245.84</v>
      </c>
      <c r="L15" s="23">
        <f>'[1]P3 Ejecucion '!L17</f>
        <v>2830414.8939999999</v>
      </c>
      <c r="M15" s="23">
        <f>'[1]P3 Ejecucion '!M17</f>
        <v>2876168.38</v>
      </c>
      <c r="N15" s="23">
        <f>'[1]P3 Ejecucion '!N17</f>
        <v>0</v>
      </c>
      <c r="O15" s="23">
        <f>'[1]P3 Ejecucion '!O17</f>
        <v>0</v>
      </c>
      <c r="P15" s="24">
        <f t="shared" si="1"/>
        <v>28302869.234000001</v>
      </c>
    </row>
    <row r="16" spans="1:16" x14ac:dyDescent="0.35">
      <c r="A16" s="25" t="s">
        <v>29</v>
      </c>
      <c r="B16" s="21">
        <f>'[1]P1 Presupuesto Aprobado'!B18</f>
        <v>207624708</v>
      </c>
      <c r="C16" s="21">
        <f>'[1]P1 Presupuesto Aprobado'!C18</f>
        <v>142788131.75</v>
      </c>
      <c r="D16" s="21">
        <f>'[1]P3 Ejecucion '!D18</f>
        <v>2355479.38</v>
      </c>
      <c r="E16" s="21">
        <f>'[1]P3 Ejecucion '!E18</f>
        <v>1634899.8399999999</v>
      </c>
      <c r="F16" s="21">
        <f>'[1]P3 Ejecucion '!F18</f>
        <v>3413954.2</v>
      </c>
      <c r="G16" s="21">
        <f>'[1]P3 Ejecucion '!G18</f>
        <v>2620006.2299999995</v>
      </c>
      <c r="H16" s="21">
        <f>'[1]P3 Ejecucion '!H18</f>
        <v>5368077.96</v>
      </c>
      <c r="I16" s="21">
        <f>'[1]P3 Ejecucion '!I18</f>
        <v>3662826.6599999997</v>
      </c>
      <c r="J16" s="21">
        <f>'[1]P3 Ejecucion '!J18</f>
        <v>3708754.98</v>
      </c>
      <c r="K16" s="21">
        <f>'[1]P3 Ejecucion '!K18</f>
        <v>3293602.9000000004</v>
      </c>
      <c r="L16" s="21">
        <f>'[1]P3 Ejecucion '!L18</f>
        <v>6665524.9199999999</v>
      </c>
      <c r="M16" s="21">
        <f>'[1]P3 Ejecucion '!M18</f>
        <v>4069247.05</v>
      </c>
      <c r="N16" s="21">
        <f>'[1]P3 Ejecucion '!N18</f>
        <v>0</v>
      </c>
      <c r="O16" s="21">
        <f>'[1]P3 Ejecucion '!O18</f>
        <v>0</v>
      </c>
      <c r="P16" s="21">
        <f t="shared" ref="P16" si="2">P17+P18+P19+P20+P21+P22+P23+P24+P25</f>
        <v>36792374.120000005</v>
      </c>
    </row>
    <row r="17" spans="1:16" x14ac:dyDescent="0.35">
      <c r="A17" s="22" t="s">
        <v>30</v>
      </c>
      <c r="B17" s="23">
        <f>'[1]P1 Presupuesto Aprobado'!B19</f>
        <v>8120530</v>
      </c>
      <c r="C17" s="23">
        <f>'[1]P1 Presupuesto Aprobado'!C19</f>
        <v>8120530</v>
      </c>
      <c r="D17" s="23">
        <f>'[1]P3 Ejecucion '!D19</f>
        <v>578607.18999999994</v>
      </c>
      <c r="E17" s="23">
        <f>'[1]P3 Ejecucion '!E19</f>
        <v>365573.68000000005</v>
      </c>
      <c r="F17" s="23">
        <f>'[1]P3 Ejecucion '!F19</f>
        <v>649107.88</v>
      </c>
      <c r="G17" s="23">
        <f>'[1]P3 Ejecucion '!G19</f>
        <v>344024.22</v>
      </c>
      <c r="H17" s="23">
        <f>'[1]P3 Ejecucion '!H19</f>
        <v>1113770.8599999999</v>
      </c>
      <c r="I17" s="23">
        <f>'[1]P3 Ejecucion '!I19</f>
        <v>646855.86</v>
      </c>
      <c r="J17" s="23">
        <f>'[1]P3 Ejecucion '!J19</f>
        <v>373207.64</v>
      </c>
      <c r="K17" s="23">
        <f>'[1]P3 Ejecucion '!K19</f>
        <v>776457.14999999991</v>
      </c>
      <c r="L17" s="23">
        <f>'[1]P3 Ejecucion '!L19</f>
        <v>746134.06</v>
      </c>
      <c r="M17" s="23">
        <f>'[1]P3 Ejecucion '!M19</f>
        <v>459160.19</v>
      </c>
      <c r="N17" s="23">
        <f>'[1]P3 Ejecucion '!N19</f>
        <v>0</v>
      </c>
      <c r="O17" s="23">
        <f>'[1]P3 Ejecucion '!O19</f>
        <v>0</v>
      </c>
      <c r="P17" s="24">
        <f t="shared" si="1"/>
        <v>6052898.7300000014</v>
      </c>
    </row>
    <row r="18" spans="1:16" ht="29" x14ac:dyDescent="0.35">
      <c r="A18" s="22" t="s">
        <v>31</v>
      </c>
      <c r="B18" s="23">
        <f>'[1]P1 Presupuesto Aprobado'!B20</f>
        <v>381764</v>
      </c>
      <c r="C18" s="23">
        <f>'[1]P1 Presupuesto Aprobado'!C20</f>
        <v>644292</v>
      </c>
      <c r="D18" s="23">
        <f>'[1]P3 Ejecucion '!D20</f>
        <v>0</v>
      </c>
      <c r="E18" s="23">
        <f>'[1]P3 Ejecucion '!E20</f>
        <v>0</v>
      </c>
      <c r="F18" s="23">
        <f>'[1]P3 Ejecucion '!F20</f>
        <v>0</v>
      </c>
      <c r="G18" s="23">
        <f>'[1]P3 Ejecucion '!G20</f>
        <v>0</v>
      </c>
      <c r="H18" s="23">
        <f>'[1]P3 Ejecucion '!H20</f>
        <v>422470.68</v>
      </c>
      <c r="I18" s="23">
        <f>'[1]P3 Ejecucion '!I20</f>
        <v>60583.56</v>
      </c>
      <c r="J18" s="23">
        <f>'[1]P3 Ejecucion '!J20</f>
        <v>0</v>
      </c>
      <c r="K18" s="23">
        <f>'[1]P3 Ejecucion '!K20</f>
        <v>0</v>
      </c>
      <c r="L18" s="23">
        <f>'[1]P3 Ejecucion '!L20</f>
        <v>120763.56</v>
      </c>
      <c r="M18" s="23">
        <f>'[1]P3 Ejecucion '!M20</f>
        <v>0</v>
      </c>
      <c r="N18" s="23">
        <f>'[1]P3 Ejecucion '!N20</f>
        <v>0</v>
      </c>
      <c r="O18" s="23">
        <f>'[1]P3 Ejecucion '!O20</f>
        <v>0</v>
      </c>
      <c r="P18" s="24">
        <f t="shared" si="1"/>
        <v>603817.80000000005</v>
      </c>
    </row>
    <row r="19" spans="1:16" x14ac:dyDescent="0.35">
      <c r="A19" s="22" t="s">
        <v>32</v>
      </c>
      <c r="B19" s="23">
        <f>'[1]P1 Presupuesto Aprobado'!B21</f>
        <v>846136</v>
      </c>
      <c r="C19" s="23">
        <f>'[1]P1 Presupuesto Aprobado'!C21</f>
        <v>2160000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123860</v>
      </c>
      <c r="H19" s="23">
        <f>'[1]P3 Ejecucion '!H21</f>
        <v>0</v>
      </c>
      <c r="I19" s="23">
        <f>'[1]P3 Ejecucion '!I21</f>
        <v>162950</v>
      </c>
      <c r="J19" s="23">
        <f>'[1]P3 Ejecucion '!J21</f>
        <v>183850</v>
      </c>
      <c r="K19" s="23">
        <f>'[1]P3 Ejecucion '!K21</f>
        <v>0</v>
      </c>
      <c r="L19" s="23">
        <f>'[1]P3 Ejecucion '!L21</f>
        <v>131450</v>
      </c>
      <c r="M19" s="23">
        <f>'[1]P3 Ejecucion '!M21</f>
        <v>0</v>
      </c>
      <c r="N19" s="23">
        <f>'[1]P3 Ejecucion '!N21</f>
        <v>0</v>
      </c>
      <c r="O19" s="23">
        <f>'[1]P3 Ejecucion '!O21</f>
        <v>0</v>
      </c>
      <c r="P19" s="24">
        <f t="shared" si="1"/>
        <v>602110</v>
      </c>
    </row>
    <row r="20" spans="1:16" x14ac:dyDescent="0.35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5">
      <c r="A21" s="22" t="s">
        <v>34</v>
      </c>
      <c r="B21" s="23">
        <f>'[1]P1 Presupuesto Aprobado'!B23</f>
        <v>19847101</v>
      </c>
      <c r="C21" s="23">
        <f>'[1]P1 Presupuesto Aprobado'!C23</f>
        <v>21558101</v>
      </c>
      <c r="D21" s="23">
        <f>'[1]P3 Ejecucion '!D23</f>
        <v>1776872.19</v>
      </c>
      <c r="E21" s="23">
        <f>'[1]P3 Ejecucion '!E23</f>
        <v>1251626.1599999999</v>
      </c>
      <c r="F21" s="23">
        <f>'[1]P3 Ejecucion '!F23</f>
        <v>2271401.0300000003</v>
      </c>
      <c r="G21" s="23">
        <f>'[1]P3 Ejecucion '!G23</f>
        <v>1733761.96</v>
      </c>
      <c r="H21" s="23">
        <f>'[1]P3 Ejecucion '!H23</f>
        <v>1697240.6</v>
      </c>
      <c r="I21" s="23">
        <f>'[1]P3 Ejecucion '!I23</f>
        <v>1702657.39</v>
      </c>
      <c r="J21" s="23">
        <f>'[1]P3 Ejecucion '!J23</f>
        <v>1738617.83</v>
      </c>
      <c r="K21" s="23">
        <f>'[1]P3 Ejecucion '!K23</f>
        <v>86730.43</v>
      </c>
      <c r="L21" s="23">
        <f>'[1]P3 Ejecucion '!L23</f>
        <v>3559905.3100000005</v>
      </c>
      <c r="M21" s="23">
        <f>'[1]P3 Ejecucion '!M23</f>
        <v>1766900.9</v>
      </c>
      <c r="N21" s="23">
        <f>'[1]P3 Ejecucion '!N23</f>
        <v>0</v>
      </c>
      <c r="O21" s="23">
        <f>'[1]P3 Ejecucion '!O23</f>
        <v>0</v>
      </c>
      <c r="P21" s="24">
        <f t="shared" si="1"/>
        <v>17585713.800000001</v>
      </c>
    </row>
    <row r="22" spans="1:16" x14ac:dyDescent="0.35">
      <c r="A22" s="22" t="s">
        <v>35</v>
      </c>
      <c r="B22" s="23">
        <f>'[1]P1 Presupuesto Aprobado'!B24</f>
        <v>1554658</v>
      </c>
      <c r="C22" s="23">
        <f>'[1]P1 Presupuesto Aprobado'!C24</f>
        <v>1554658</v>
      </c>
      <c r="D22" s="23">
        <f>'[1]P3 Ejecucion '!D24</f>
        <v>0</v>
      </c>
      <c r="E22" s="23">
        <f>'[1]P3 Ejecucion '!E24</f>
        <v>0</v>
      </c>
      <c r="F22" s="23">
        <f>'[1]P3 Ejecucion '!F24</f>
        <v>270720.28999999998</v>
      </c>
      <c r="G22" s="23">
        <f>'[1]P3 Ejecucion '!G24</f>
        <v>0</v>
      </c>
      <c r="H22" s="23">
        <f>'[1]P3 Ejecucion '!H24</f>
        <v>124441.1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0</v>
      </c>
      <c r="P22" s="24">
        <f t="shared" si="1"/>
        <v>395161.39</v>
      </c>
    </row>
    <row r="23" spans="1:16" ht="43.5" x14ac:dyDescent="0.35">
      <c r="A23" s="22" t="s">
        <v>36</v>
      </c>
      <c r="B23" s="23">
        <f>'[1]P1 Presupuesto Aprobado'!B25</f>
        <v>152972500</v>
      </c>
      <c r="C23" s="23">
        <f>'[1]P1 Presupuesto Aprobado'!C25</f>
        <v>21950102</v>
      </c>
      <c r="D23" s="23">
        <f>'[1]P3 Ejecucion '!D25</f>
        <v>0</v>
      </c>
      <c r="E23" s="23">
        <f>'[1]P3 Ejecucion '!E25</f>
        <v>0</v>
      </c>
      <c r="F23" s="23">
        <f>'[1]P3 Ejecucion '!F25</f>
        <v>163725</v>
      </c>
      <c r="G23" s="23">
        <f>'[1]P3 Ejecucion '!G25</f>
        <v>305435.05000000005</v>
      </c>
      <c r="H23" s="23">
        <f>'[1]P3 Ejecucion '!H25</f>
        <v>365234.72</v>
      </c>
      <c r="I23" s="23">
        <f>'[1]P3 Ejecucion '!I25</f>
        <v>137919.57999999999</v>
      </c>
      <c r="J23" s="23">
        <f>'[1]P3 Ejecucion '!J25</f>
        <v>253131.31</v>
      </c>
      <c r="K23" s="23">
        <f>'[1]P3 Ejecucion '!K25</f>
        <v>57230</v>
      </c>
      <c r="L23" s="23">
        <f>'[1]P3 Ejecucion '!L25</f>
        <v>428174.80000000005</v>
      </c>
      <c r="M23" s="23">
        <f>'[1]P3 Ejecucion '!M25</f>
        <v>0</v>
      </c>
      <c r="N23" s="23">
        <f>'[1]P3 Ejecucion '!N25</f>
        <v>0</v>
      </c>
      <c r="O23" s="23">
        <f>'[1]P3 Ejecucion '!O25</f>
        <v>0</v>
      </c>
      <c r="P23" s="24">
        <f t="shared" si="1"/>
        <v>1710850.46</v>
      </c>
    </row>
    <row r="24" spans="1:16" ht="29" x14ac:dyDescent="0.35">
      <c r="A24" s="22" t="s">
        <v>37</v>
      </c>
      <c r="B24" s="23">
        <f>'[1]P1 Presupuesto Aprobado'!B26</f>
        <v>18540976</v>
      </c>
      <c r="C24" s="23">
        <f>'[1]P1 Presupuesto Aprobado'!C26</f>
        <v>76680305.840000004</v>
      </c>
      <c r="D24" s="23">
        <f>'[1]P3 Ejecucion '!D26</f>
        <v>0</v>
      </c>
      <c r="E24" s="23">
        <f>'[1]P3 Ejecucion '!E26</f>
        <v>17700</v>
      </c>
      <c r="F24" s="23">
        <f>'[1]P3 Ejecucion '!F26</f>
        <v>59000</v>
      </c>
      <c r="G24" s="23">
        <f>'[1]P3 Ejecucion '!G26</f>
        <v>112925</v>
      </c>
      <c r="H24" s="23">
        <f>'[1]P3 Ejecucion '!H26</f>
        <v>223020</v>
      </c>
      <c r="I24" s="23">
        <f>'[1]P3 Ejecucion '!I26</f>
        <v>951860.27</v>
      </c>
      <c r="J24" s="23">
        <f>'[1]P3 Ejecucion '!J26</f>
        <v>144640.79999999999</v>
      </c>
      <c r="K24" s="23">
        <f>'[1]P3 Ejecucion '!K26</f>
        <v>2266985.3200000003</v>
      </c>
      <c r="L24" s="23">
        <f>'[1]P3 Ejecucion '!L26</f>
        <v>1679097.19</v>
      </c>
      <c r="M24" s="23">
        <f>'[1]P3 Ejecucion '!M26</f>
        <v>1799997.96</v>
      </c>
      <c r="N24" s="23">
        <f>'[1]P3 Ejecucion '!N26</f>
        <v>0</v>
      </c>
      <c r="O24" s="23">
        <f>'[1]P3 Ejecucion '!O26</f>
        <v>0</v>
      </c>
      <c r="P24" s="24">
        <f t="shared" si="1"/>
        <v>7255226.54</v>
      </c>
    </row>
    <row r="25" spans="1:16" ht="29" x14ac:dyDescent="0.35">
      <c r="A25" s="22" t="s">
        <v>38</v>
      </c>
      <c r="B25" s="23">
        <f>'[1]P1 Presupuesto Aprobado'!B27</f>
        <v>5361043</v>
      </c>
      <c r="C25" s="23">
        <f>'[1]P1 Presupuesto Aprobado'!C27</f>
        <v>10120142.91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/>
      <c r="H25" s="23">
        <f>'[1]P3 Ejecucion '!H27</f>
        <v>1421900</v>
      </c>
      <c r="I25" s="23">
        <f>'[1]P3 Ejecucion '!I27</f>
        <v>0</v>
      </c>
      <c r="J25" s="23">
        <f>'[1]P3 Ejecucion '!J27</f>
        <v>1015307.4</v>
      </c>
      <c r="K25" s="23">
        <f>'[1]P3 Ejecucion '!K27</f>
        <v>106200</v>
      </c>
      <c r="L25" s="23">
        <f>'[1]P3 Ejecucion '!L27</f>
        <v>0</v>
      </c>
      <c r="M25" s="23">
        <f>'[1]P3 Ejecucion '!M27</f>
        <v>43188</v>
      </c>
      <c r="N25" s="23">
        <f>'[1]P3 Ejecucion '!N27</f>
        <v>0</v>
      </c>
      <c r="O25" s="23">
        <f>'[1]P3 Ejecucion '!O27</f>
        <v>0</v>
      </c>
      <c r="P25" s="24">
        <f t="shared" si="1"/>
        <v>2586595.4</v>
      </c>
    </row>
    <row r="26" spans="1:16" x14ac:dyDescent="0.35">
      <c r="A26" s="25" t="s">
        <v>39</v>
      </c>
      <c r="B26" s="21">
        <f>'[1]P1 Presupuesto Aprobado'!B28</f>
        <v>105154201</v>
      </c>
      <c r="C26" s="21">
        <f>'[1]P1 Presupuesto Aprobado'!C28</f>
        <v>422518885.38999999</v>
      </c>
      <c r="D26" s="21">
        <f>'[1]P3 Ejecucion '!D28</f>
        <v>0</v>
      </c>
      <c r="E26" s="21">
        <f>'[1]P3 Ejecucion '!E28</f>
        <v>0</v>
      </c>
      <c r="F26" s="21">
        <f>'[1]P3 Ejecucion '!F28</f>
        <v>4347537.51</v>
      </c>
      <c r="G26" s="21">
        <f>'[1]P3 Ejecucion '!G28</f>
        <v>696795.06</v>
      </c>
      <c r="H26" s="21">
        <f>'[1]P3 Ejecucion '!H28</f>
        <v>156779.82</v>
      </c>
      <c r="I26" s="21">
        <f>'[1]P3 Ejecucion '!I28</f>
        <v>439930.3</v>
      </c>
      <c r="J26" s="21">
        <f>'[1]P3 Ejecucion '!J28</f>
        <v>8314321.1499999994</v>
      </c>
      <c r="K26" s="21">
        <f>'[1]P3 Ejecucion '!K28</f>
        <v>48226766.68</v>
      </c>
      <c r="L26" s="21">
        <f>'[1]P3 Ejecucion '!L28</f>
        <v>7766342.7800000003</v>
      </c>
      <c r="M26" s="21">
        <f>'[1]P3 Ejecucion '!M28</f>
        <v>5194863.26</v>
      </c>
      <c r="N26" s="21">
        <f>'[1]P3 Ejecucion '!N28</f>
        <v>0</v>
      </c>
      <c r="O26" s="21">
        <f>'[1]P3 Ejecucion '!O28</f>
        <v>0</v>
      </c>
      <c r="P26" s="26">
        <f t="shared" ref="P26" si="3">P27+P28+P29+P30+P31+P32+P33+P34+P35</f>
        <v>75143336.560000002</v>
      </c>
    </row>
    <row r="27" spans="1:16" ht="29" x14ac:dyDescent="0.35">
      <c r="A27" s="27" t="s">
        <v>40</v>
      </c>
      <c r="B27" s="28">
        <f>'[1]P1 Presupuesto Aprobado'!B29</f>
        <v>18806174</v>
      </c>
      <c r="C27" s="28">
        <f>'[1]P1 Presupuesto Aprobado'!C29</f>
        <v>67089716.039999999</v>
      </c>
      <c r="D27" s="28">
        <f>'[1]P3 Ejecucion '!D29</f>
        <v>0</v>
      </c>
      <c r="E27" s="28">
        <f>'[1]P3 Ejecucion '!E29</f>
        <v>0</v>
      </c>
      <c r="F27" s="28">
        <f>'[1]P3 Ejecucion '!F29</f>
        <v>352012.1</v>
      </c>
      <c r="G27" s="28">
        <f>'[1]P3 Ejecucion '!G29</f>
        <v>213329</v>
      </c>
      <c r="H27" s="28">
        <f>'[1]P3 Ejecucion '!H29</f>
        <v>9261</v>
      </c>
      <c r="I27" s="28">
        <f>'[1]P3 Ejecucion '!I29</f>
        <v>233035</v>
      </c>
      <c r="J27" s="28">
        <f>'[1]P3 Ejecucion '!J29</f>
        <v>2197970.75</v>
      </c>
      <c r="K27" s="28">
        <f>'[1]P3 Ejecucion '!K29</f>
        <v>11223338.220000001</v>
      </c>
      <c r="L27" s="28">
        <f>'[1]P3 Ejecucion '!L29</f>
        <v>14553</v>
      </c>
      <c r="M27" s="28">
        <f>'[1]P3 Ejecucion '!M29</f>
        <v>2607097</v>
      </c>
      <c r="N27" s="28">
        <f>'[1]P3 Ejecucion '!N29</f>
        <v>0</v>
      </c>
      <c r="O27" s="28">
        <f>'[1]P3 Ejecucion '!O29</f>
        <v>0</v>
      </c>
      <c r="P27" s="29">
        <f t="shared" si="1"/>
        <v>16850596.07</v>
      </c>
    </row>
    <row r="28" spans="1:16" x14ac:dyDescent="0.35">
      <c r="A28" s="27" t="s">
        <v>41</v>
      </c>
      <c r="B28" s="28">
        <f>'[1]P1 Presupuesto Aprobado'!B30</f>
        <v>2899012</v>
      </c>
      <c r="C28" s="28">
        <f>'[1]P1 Presupuesto Aprobado'!C30</f>
        <v>10253923.379999999</v>
      </c>
      <c r="D28" s="28">
        <f>'[1]P3 Ejecucion '!D30</f>
        <v>0</v>
      </c>
      <c r="E28" s="28">
        <f>'[1]P3 Ejecucion '!E30</f>
        <v>0</v>
      </c>
      <c r="F28" s="28">
        <f>'[1]P3 Ejecucion '!F30</f>
        <v>5062.2</v>
      </c>
      <c r="G28" s="28">
        <f>'[1]P3 Ejecucion '!G30</f>
        <v>0</v>
      </c>
      <c r="H28" s="28">
        <f>'[1]P3 Ejecucion '!H30</f>
        <v>54693</v>
      </c>
      <c r="I28" s="28">
        <f>'[1]P3 Ejecucion '!I30</f>
        <v>0</v>
      </c>
      <c r="J28" s="28">
        <f>'[1]P3 Ejecucion '!J30</f>
        <v>2867672.58</v>
      </c>
      <c r="K28" s="28">
        <f>'[1]P3 Ejecucion '!K30</f>
        <v>0</v>
      </c>
      <c r="L28" s="28">
        <f>'[1]P3 Ejecucion '!L30</f>
        <v>107422.48000000001</v>
      </c>
      <c r="M28" s="28">
        <f>'[1]P3 Ejecucion '!M30</f>
        <v>0</v>
      </c>
      <c r="N28" s="28">
        <f>'[1]P3 Ejecucion '!N30</f>
        <v>0</v>
      </c>
      <c r="O28" s="28">
        <f>'[1]P3 Ejecucion '!O30</f>
        <v>0</v>
      </c>
      <c r="P28" s="29">
        <f t="shared" si="1"/>
        <v>3034850.2600000002</v>
      </c>
    </row>
    <row r="29" spans="1:16" ht="29" x14ac:dyDescent="0.35">
      <c r="A29" s="27" t="s">
        <v>42</v>
      </c>
      <c r="B29" s="28">
        <f>'[1]P1 Presupuesto Aprobado'!B31</f>
        <v>1436340</v>
      </c>
      <c r="C29" s="28">
        <f>'[1]P1 Presupuesto Aprobado'!C31</f>
        <v>3707995</v>
      </c>
      <c r="D29" s="28">
        <f>'[1]P3 Ejecucion '!D31</f>
        <v>0</v>
      </c>
      <c r="E29" s="28">
        <f>'[1]P3 Ejecucion '!E31</f>
        <v>0</v>
      </c>
      <c r="F29" s="28">
        <f>'[1]P3 Ejecucion '!F31</f>
        <v>90333.72</v>
      </c>
      <c r="G29" s="28">
        <f>'[1]P3 Ejecucion '!G31</f>
        <v>373116</v>
      </c>
      <c r="H29" s="28">
        <f>'[1]P3 Ejecucion '!H31</f>
        <v>0</v>
      </c>
      <c r="I29" s="28">
        <f>'[1]P3 Ejecucion '!I31</f>
        <v>0</v>
      </c>
      <c r="J29" s="28">
        <f>'[1]P3 Ejecucion '!J31</f>
        <v>34810</v>
      </c>
      <c r="K29" s="28">
        <f>'[1]P3 Ejecucion '!K31</f>
        <v>27558.9</v>
      </c>
      <c r="L29" s="28">
        <f>'[1]P3 Ejecucion '!L31</f>
        <v>7316</v>
      </c>
      <c r="M29" s="28">
        <f>'[1]P3 Ejecucion '!M31</f>
        <v>184080</v>
      </c>
      <c r="N29" s="28">
        <f>'[1]P3 Ejecucion '!N31</f>
        <v>0</v>
      </c>
      <c r="O29" s="28">
        <f>'[1]P3 Ejecucion '!O31</f>
        <v>0</v>
      </c>
      <c r="P29" s="29">
        <f t="shared" si="1"/>
        <v>717214.62</v>
      </c>
    </row>
    <row r="30" spans="1:16" x14ac:dyDescent="0.35">
      <c r="A30" s="27" t="s">
        <v>43</v>
      </c>
      <c r="B30" s="28">
        <f>'[1]P1 Presupuesto Aprobado'!B32</f>
        <v>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ht="29" x14ac:dyDescent="0.35">
      <c r="A31" s="27" t="s">
        <v>44</v>
      </c>
      <c r="B31" s="28">
        <f>'[1]P1 Presupuesto Aprobado'!B33</f>
        <v>2463226</v>
      </c>
      <c r="C31" s="28">
        <f>'[1]P1 Presupuesto Aprobado'!C33</f>
        <v>1015910</v>
      </c>
      <c r="D31" s="28">
        <f>'[1]P3 Ejecucion '!D33</f>
        <v>0</v>
      </c>
      <c r="E31" s="28">
        <f>'[1]P3 Ejecucion '!E33</f>
        <v>0</v>
      </c>
      <c r="F31" s="28">
        <f>'[1]P3 Ejecucion '!F33</f>
        <v>111354.24000000001</v>
      </c>
      <c r="G31" s="28">
        <f>'[1]P3 Ejecucion '!G33</f>
        <v>0</v>
      </c>
      <c r="H31" s="28">
        <f>'[1]P3 Ejecucion '!H33</f>
        <v>0</v>
      </c>
      <c r="I31" s="28">
        <f>'[1]P3 Ejecucion '!I33</f>
        <v>0</v>
      </c>
      <c r="J31" s="28">
        <f>'[1]P3 Ejecucion '!J33</f>
        <v>179265.6</v>
      </c>
      <c r="K31" s="28">
        <f>'[1]P3 Ejecucion '!K33</f>
        <v>160008</v>
      </c>
      <c r="L31" s="28">
        <f>'[1]P3 Ejecucion '!L33</f>
        <v>200880.84000000003</v>
      </c>
      <c r="M31" s="28">
        <f>'[1]P3 Ejecucion '!M33</f>
        <v>0</v>
      </c>
      <c r="N31" s="28">
        <f>'[1]P3 Ejecucion '!N33</f>
        <v>0</v>
      </c>
      <c r="O31" s="28">
        <f>'[1]P3 Ejecucion '!O33</f>
        <v>0</v>
      </c>
      <c r="P31" s="29">
        <f t="shared" si="1"/>
        <v>651508.68000000005</v>
      </c>
    </row>
    <row r="32" spans="1:16" ht="29" x14ac:dyDescent="0.35">
      <c r="A32" s="27" t="s">
        <v>45</v>
      </c>
      <c r="B32" s="28">
        <f>'[1]P1 Presupuesto Aprobado'!B34</f>
        <v>10621432</v>
      </c>
      <c r="C32" s="28">
        <f>'[1]P1 Presupuesto Aprobado'!C34</f>
        <v>83746693.370000005</v>
      </c>
      <c r="D32" s="28">
        <f>'[1]P3 Ejecucion '!D34</f>
        <v>0</v>
      </c>
      <c r="E32" s="28">
        <f>'[1]P3 Ejecucion '!E34</f>
        <v>0</v>
      </c>
      <c r="F32" s="28">
        <f>'[1]P3 Ejecucion '!F34</f>
        <v>15232.62</v>
      </c>
      <c r="G32" s="28">
        <f>'[1]P3 Ejecucion '!G34</f>
        <v>0</v>
      </c>
      <c r="H32" s="28">
        <f>'[1]P3 Ejecucion '!H34</f>
        <v>0</v>
      </c>
      <c r="I32" s="28">
        <f>'[1]P3 Ejecucion '!I34</f>
        <v>0</v>
      </c>
      <c r="J32" s="28">
        <f>'[1]P3 Ejecucion '!J34</f>
        <v>1711333.7</v>
      </c>
      <c r="K32" s="28">
        <f>'[1]P3 Ejecucion '!K34</f>
        <v>10170582.84</v>
      </c>
      <c r="L32" s="28">
        <f>'[1]P3 Ejecucion '!L34</f>
        <v>830222.04</v>
      </c>
      <c r="M32" s="28">
        <f>'[1]P3 Ejecucion '!M34</f>
        <v>2188678.46</v>
      </c>
      <c r="N32" s="28">
        <f>'[1]P3 Ejecucion '!N34</f>
        <v>0</v>
      </c>
      <c r="O32" s="28">
        <f>'[1]P3 Ejecucion '!O34</f>
        <v>0</v>
      </c>
      <c r="P32" s="29">
        <f t="shared" si="1"/>
        <v>14916049.66</v>
      </c>
    </row>
    <row r="33" spans="1:16" ht="29" x14ac:dyDescent="0.35">
      <c r="A33" s="22" t="s">
        <v>46</v>
      </c>
      <c r="B33" s="23">
        <f>'[1]P1 Presupuesto Aprobado'!B35</f>
        <v>17373892</v>
      </c>
      <c r="C33" s="23">
        <f>'[1]P1 Presupuesto Aprobado'!C35</f>
        <v>15596695.140000001</v>
      </c>
      <c r="D33" s="23">
        <f>'[1]P3 Ejecucion '!D35</f>
        <v>0</v>
      </c>
      <c r="E33" s="23">
        <f>'[1]P3 Ejecucion '!E35</f>
        <v>0</v>
      </c>
      <c r="F33" s="23">
        <f>'[1]P3 Ejecucion '!F35</f>
        <v>2254300</v>
      </c>
      <c r="G33" s="23">
        <f>'[1]P3 Ejecucion '!G35</f>
        <v>0</v>
      </c>
      <c r="H33" s="23">
        <f>'[1]P3 Ejecucion '!H35</f>
        <v>92825.82</v>
      </c>
      <c r="I33" s="23">
        <f>'[1]P3 Ejecucion '!I35</f>
        <v>55855.3</v>
      </c>
      <c r="J33" s="23">
        <f>'[1]P3 Ejecucion '!J35</f>
        <v>1021372.6</v>
      </c>
      <c r="K33" s="23">
        <f>'[1]P3 Ejecucion '!K35</f>
        <v>69019.38</v>
      </c>
      <c r="L33" s="23">
        <f>'[1]P3 Ejecucion '!L35</f>
        <v>4518151.8</v>
      </c>
      <c r="M33" s="23">
        <f>'[1]P3 Ejecucion '!M35</f>
        <v>0</v>
      </c>
      <c r="N33" s="23">
        <f>'[1]P3 Ejecucion '!N35</f>
        <v>0</v>
      </c>
      <c r="O33" s="23">
        <f>'[1]P3 Ejecucion '!O35</f>
        <v>0</v>
      </c>
      <c r="P33" s="24">
        <f t="shared" si="1"/>
        <v>8011524.8999999994</v>
      </c>
    </row>
    <row r="34" spans="1:16" ht="29" x14ac:dyDescent="0.35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5">
      <c r="A35" s="22" t="s">
        <v>48</v>
      </c>
      <c r="B35" s="23">
        <f>'[1]P1 Presupuesto Aprobado'!B37</f>
        <v>51554125</v>
      </c>
      <c r="C35" s="23">
        <f>'[1]P1 Presupuesto Aprobado'!C37</f>
        <v>241107952.46000001</v>
      </c>
      <c r="D35" s="23">
        <f>'[1]P3 Ejecucion '!D37</f>
        <v>0</v>
      </c>
      <c r="E35" s="23">
        <f>'[1]P3 Ejecucion '!E37</f>
        <v>0</v>
      </c>
      <c r="F35" s="23">
        <f>'[1]P3 Ejecucion '!F37</f>
        <v>1519242.63</v>
      </c>
      <c r="G35" s="23">
        <f>'[1]P3 Ejecucion '!G37</f>
        <v>110350.06000000001</v>
      </c>
      <c r="H35" s="23">
        <f>'[1]P3 Ejecucion '!H37</f>
        <v>0</v>
      </c>
      <c r="I35" s="23">
        <f>'[1]P3 Ejecucion '!I37</f>
        <v>151040</v>
      </c>
      <c r="J35" s="23">
        <f>'[1]P3 Ejecucion '!J37</f>
        <v>301895.92000000004</v>
      </c>
      <c r="K35" s="23">
        <f>'[1]P3 Ejecucion '!K37</f>
        <v>26576259.34</v>
      </c>
      <c r="L35" s="23">
        <f>'[1]P3 Ejecucion '!L37</f>
        <v>2087796.62</v>
      </c>
      <c r="M35" s="23">
        <f>'[1]P3 Ejecucion '!M37</f>
        <v>215007.8</v>
      </c>
      <c r="N35" s="23">
        <f>'[1]P3 Ejecucion '!N37</f>
        <v>0</v>
      </c>
      <c r="O35" s="23">
        <f>'[1]P3 Ejecucion '!O37</f>
        <v>0</v>
      </c>
      <c r="P35" s="24">
        <f t="shared" si="1"/>
        <v>30961592.370000001</v>
      </c>
    </row>
    <row r="36" spans="1:16" x14ac:dyDescent="0.35">
      <c r="A36" s="25" t="s">
        <v>49</v>
      </c>
      <c r="B36" s="21">
        <f>'[1]P1 Presupuesto Aprobado'!B38</f>
        <v>4792000</v>
      </c>
      <c r="C36" s="21">
        <f>'[1]P1 Presupuesto Aprobado'!C38</f>
        <v>210792000</v>
      </c>
      <c r="D36" s="21">
        <f>'[1]P3 Ejecucion '!D38</f>
        <v>0</v>
      </c>
      <c r="E36" s="21">
        <f>'[1]P3 Ejecucion '!E38</f>
        <v>394811.2</v>
      </c>
      <c r="F36" s="21">
        <f>'[1]P3 Ejecucion '!F38</f>
        <v>348726.01</v>
      </c>
      <c r="G36" s="21">
        <f>'[1]P3 Ejecucion '!G38</f>
        <v>147675.32</v>
      </c>
      <c r="H36" s="21">
        <f>'[1]P3 Ejecucion '!H38</f>
        <v>703407.8</v>
      </c>
      <c r="I36" s="21">
        <f>'[1]P3 Ejecucion '!I38</f>
        <v>235196.39</v>
      </c>
      <c r="J36" s="21">
        <f>'[1]P3 Ejecucion '!J38</f>
        <v>1269300.4300000002</v>
      </c>
      <c r="K36" s="21">
        <f>'[1]P3 Ejecucion '!K38</f>
        <v>0</v>
      </c>
      <c r="L36" s="21">
        <f>'[1]P3 Ejecucion '!L38</f>
        <v>5000000</v>
      </c>
      <c r="M36" s="21">
        <f>'[1]P3 Ejecucion '!M38</f>
        <v>0</v>
      </c>
      <c r="N36" s="21">
        <f>'[1]P3 Ejecucion '!N38</f>
        <v>0</v>
      </c>
      <c r="O36" s="21">
        <f>'[1]P3 Ejecucion '!O38</f>
        <v>0</v>
      </c>
      <c r="P36" s="26">
        <f t="shared" ref="P36" si="4">P37+P38+P39+P40+P41+P42+P43</f>
        <v>8099117.1500000004</v>
      </c>
    </row>
    <row r="37" spans="1:16" ht="29" x14ac:dyDescent="0.35">
      <c r="A37" s="22" t="s">
        <v>50</v>
      </c>
      <c r="B37" s="23">
        <f>'[1]P1 Presupuesto Aprobado'!B39</f>
        <v>4792000</v>
      </c>
      <c r="C37" s="23">
        <f>'[1]P1 Presupuesto Aprobado'!C39</f>
        <v>210792000</v>
      </c>
      <c r="D37" s="23">
        <f>'[1]P3 Ejecucion '!D39</f>
        <v>0</v>
      </c>
      <c r="E37" s="23">
        <f>'[1]P3 Ejecucion '!E39</f>
        <v>394811.2</v>
      </c>
      <c r="F37" s="23">
        <f>'[1]P3 Ejecucion '!F39</f>
        <v>348726.01</v>
      </c>
      <c r="G37" s="23">
        <f>'[1]P3 Ejecucion '!G39</f>
        <v>147675.32</v>
      </c>
      <c r="H37" s="23">
        <f>'[1]P3 Ejecucion '!H39</f>
        <v>703407.8</v>
      </c>
      <c r="I37" s="23">
        <f>'[1]P3 Ejecucion '!I39</f>
        <v>235196.39</v>
      </c>
      <c r="J37" s="23">
        <f>'[1]P3 Ejecucion '!J39</f>
        <v>1269300.4300000002</v>
      </c>
      <c r="K37" s="23">
        <f>'[1]P3 Ejecucion '!K39</f>
        <v>0</v>
      </c>
      <c r="L37" s="23">
        <f>'[1]P3 Ejecucion '!L39</f>
        <v>5000000</v>
      </c>
      <c r="M37" s="23">
        <f>'[1]P3 Ejecucion '!M39</f>
        <v>0</v>
      </c>
      <c r="N37" s="23">
        <f>'[1]P3 Ejecucion '!N39</f>
        <v>0</v>
      </c>
      <c r="O37" s="23">
        <f>'[1]P3 Ejecucion '!O39</f>
        <v>0</v>
      </c>
      <c r="P37" s="24">
        <f t="shared" si="1"/>
        <v>8099117.1500000004</v>
      </c>
    </row>
    <row r="38" spans="1:16" ht="29" x14ac:dyDescent="0.35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9" x14ac:dyDescent="0.35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9" x14ac:dyDescent="0.35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9" x14ac:dyDescent="0.35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5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9" x14ac:dyDescent="0.35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9" x14ac:dyDescent="0.35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5">
      <c r="A45" s="25" t="s">
        <v>58</v>
      </c>
      <c r="B45" s="23">
        <f>'[1]P1 Presupuesto Aprobado'!B47</f>
        <v>0</v>
      </c>
      <c r="C45" s="30">
        <f>'[1]P1 Presupuesto Aprobado'!C47</f>
        <v>0</v>
      </c>
      <c r="D45" s="21">
        <f>'[1]P3 Ejecucion '!D47</f>
        <v>0</v>
      </c>
      <c r="E45" s="21">
        <f>'[1]P3 Ejecucion '!E47</f>
        <v>0</v>
      </c>
      <c r="F45" s="21">
        <f>'[1]P3 Ejecucion '!F47</f>
        <v>0</v>
      </c>
      <c r="G45" s="21">
        <f>'[1]P3 Ejecucion '!G47</f>
        <v>0</v>
      </c>
      <c r="H45" s="21">
        <f>'[1]P3 Ejecucion '!H47</f>
        <v>0</v>
      </c>
      <c r="I45" s="21">
        <f>'[1]P3 Ejecucion '!I47</f>
        <v>0</v>
      </c>
      <c r="J45" s="21">
        <f>'[1]P3 Ejecucion '!J47</f>
        <v>0</v>
      </c>
      <c r="K45" s="21">
        <f>'[1]P3 Ejecucion '!K47</f>
        <v>0</v>
      </c>
      <c r="L45" s="21">
        <f>'[1]P3 Ejecucion '!L47</f>
        <v>0</v>
      </c>
      <c r="M45" s="21">
        <f>'[1]P3 Ejecucion '!M47</f>
        <v>0</v>
      </c>
      <c r="N45" s="21">
        <f>'[1]P3 Ejecucion '!N47</f>
        <v>0</v>
      </c>
      <c r="O45" s="21">
        <f>'[1]P3 Ejecucion '!O47</f>
        <v>0</v>
      </c>
      <c r="P45" s="26">
        <v>0</v>
      </c>
    </row>
    <row r="46" spans="1:16" ht="29" x14ac:dyDescent="0.35">
      <c r="A46" s="22" t="s">
        <v>59</v>
      </c>
      <c r="B46" s="23">
        <f>'[1]P1 Presupuesto Aprobado'!B48</f>
        <v>0</v>
      </c>
      <c r="C46" s="28"/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4">
        <f t="shared" si="1"/>
        <v>0</v>
      </c>
    </row>
    <row r="47" spans="1:16" ht="29" x14ac:dyDescent="0.35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4">
        <f t="shared" si="1"/>
        <v>0</v>
      </c>
    </row>
    <row r="48" spans="1:16" ht="29" x14ac:dyDescent="0.35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4">
        <f t="shared" si="1"/>
        <v>0</v>
      </c>
    </row>
    <row r="49" spans="1:16" ht="29" x14ac:dyDescent="0.35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4">
        <f t="shared" si="1"/>
        <v>0</v>
      </c>
    </row>
    <row r="50" spans="1:16" ht="29" x14ac:dyDescent="0.35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4">
        <f t="shared" si="1"/>
        <v>0</v>
      </c>
    </row>
    <row r="51" spans="1:16" ht="29" x14ac:dyDescent="0.35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4">
        <f t="shared" si="1"/>
        <v>0</v>
      </c>
    </row>
    <row r="52" spans="1:16" ht="29" x14ac:dyDescent="0.35">
      <c r="A52" s="25" t="s">
        <v>65</v>
      </c>
      <c r="B52" s="21">
        <f>'[1]P1 Presupuesto Aprobado'!B54</f>
        <v>30353783</v>
      </c>
      <c r="C52" s="21">
        <f>'[1]P1 Presupuesto Aprobado'!C54</f>
        <v>161766323.80000001</v>
      </c>
      <c r="D52" s="21">
        <f>'[1]P3 Ejecucion '!D54</f>
        <v>0</v>
      </c>
      <c r="E52" s="21">
        <f>'[1]P3 Ejecucion '!E54</f>
        <v>0</v>
      </c>
      <c r="F52" s="21">
        <f>'[1]P3 Ejecucion '!F54</f>
        <v>905697.45</v>
      </c>
      <c r="G52" s="21">
        <f>'[1]P3 Ejecucion '!G54</f>
        <v>0</v>
      </c>
      <c r="H52" s="21">
        <f>'[1]P3 Ejecucion '!H54</f>
        <v>0</v>
      </c>
      <c r="I52" s="21">
        <f>'[1]P3 Ejecucion '!I54</f>
        <v>0</v>
      </c>
      <c r="J52" s="21">
        <f>'[1]P3 Ejecucion '!J54</f>
        <v>4335679.42</v>
      </c>
      <c r="K52" s="21">
        <f>'[1]P3 Ejecucion '!K54</f>
        <v>0</v>
      </c>
      <c r="L52" s="21">
        <f>'[1]P3 Ejecucion '!L54</f>
        <v>4981957.37</v>
      </c>
      <c r="M52" s="21">
        <f>'[1]P3 Ejecucion '!M54</f>
        <v>9931250</v>
      </c>
      <c r="N52" s="21">
        <f>'[1]P3 Ejecucion '!N54</f>
        <v>0</v>
      </c>
      <c r="O52" s="21">
        <f>'[1]P3 Ejecucion '!O54</f>
        <v>0</v>
      </c>
      <c r="P52" s="26">
        <f t="shared" ref="P52" si="5">P53+P54+P55+P56+P57+P58+P59+P60+P61</f>
        <v>20154584.239999998</v>
      </c>
    </row>
    <row r="53" spans="1:16" x14ac:dyDescent="0.35">
      <c r="A53" s="22" t="s">
        <v>66</v>
      </c>
      <c r="B53" s="23">
        <f>'[1]P1 Presupuesto Aprobado'!B55</f>
        <v>18196269</v>
      </c>
      <c r="C53" s="23">
        <f>'[1]P1 Presupuesto Aprobado'!C55</f>
        <v>122131581</v>
      </c>
      <c r="D53" s="23">
        <f>'[1]P3 Ejecucion '!D55</f>
        <v>0</v>
      </c>
      <c r="E53" s="23">
        <f>'[1]P3 Ejecucion '!E55</f>
        <v>0</v>
      </c>
      <c r="F53" s="23">
        <f>'[1]P3 Ejecucion '!F55</f>
        <v>601269.25</v>
      </c>
      <c r="G53" s="23">
        <f>'[1]P3 Ejecucion '!G55</f>
        <v>0</v>
      </c>
      <c r="H53" s="23">
        <f>'[1]P3 Ejecucion '!H55</f>
        <v>0</v>
      </c>
      <c r="I53" s="23">
        <f>'[1]P3 Ejecucion '!I55</f>
        <v>0</v>
      </c>
      <c r="J53" s="23">
        <f>'[1]P3 Ejecucion '!J55</f>
        <v>3385202.85</v>
      </c>
      <c r="K53" s="23">
        <f>'[1]P3 Ejecucion '!K55</f>
        <v>0</v>
      </c>
      <c r="L53" s="23">
        <f>'[1]P3 Ejecucion '!L55</f>
        <v>1650180.44</v>
      </c>
      <c r="M53" s="23">
        <f>'[1]P3 Ejecucion '!M55</f>
        <v>0</v>
      </c>
      <c r="N53" s="23">
        <f>'[1]P3 Ejecucion '!N55</f>
        <v>0</v>
      </c>
      <c r="O53" s="23">
        <f>'[1]P3 Ejecucion '!O55</f>
        <v>0</v>
      </c>
      <c r="P53" s="24">
        <f t="shared" si="1"/>
        <v>5636652.54</v>
      </c>
    </row>
    <row r="54" spans="1:16" ht="29" x14ac:dyDescent="0.35">
      <c r="A54" s="22" t="s">
        <v>67</v>
      </c>
      <c r="B54" s="23">
        <f>'[1]P1 Presupuesto Aprobado'!B56</f>
        <v>1434060</v>
      </c>
      <c r="C54" s="23">
        <f>'[1]P1 Presupuesto Aprobado'!C56</f>
        <v>1309060</v>
      </c>
      <c r="D54" s="23">
        <f>'[1]P3 Ejecucion '!D56</f>
        <v>0</v>
      </c>
      <c r="E54" s="23">
        <f>'[1]P3 Ejecucion '!E56</f>
        <v>0</v>
      </c>
      <c r="F54" s="23">
        <f>'[1]P3 Ejecucion '!F56</f>
        <v>259682.6</v>
      </c>
      <c r="G54" s="23">
        <f>'[1]P3 Ejecucion '!G56</f>
        <v>0</v>
      </c>
      <c r="H54" s="23">
        <f>'[1]P3 Ejecucion '!H56</f>
        <v>0</v>
      </c>
      <c r="I54" s="23">
        <f>'[1]P3 Ejecucion '!I56</f>
        <v>0</v>
      </c>
      <c r="J54" s="23">
        <f>'[1]P3 Ejecucion '!J56</f>
        <v>266555.98</v>
      </c>
      <c r="K54" s="23">
        <f>'[1]P3 Ejecucion '!K56</f>
        <v>0</v>
      </c>
      <c r="L54" s="23">
        <f>'[1]P3 Ejecucion '!L56</f>
        <v>79980.399999999994</v>
      </c>
      <c r="M54" s="23">
        <f>'[1]P3 Ejecucion '!M56</f>
        <v>0</v>
      </c>
      <c r="N54" s="23">
        <f>'[1]P3 Ejecucion '!N56</f>
        <v>0</v>
      </c>
      <c r="O54" s="23">
        <f>'[1]P3 Ejecucion '!O56</f>
        <v>0</v>
      </c>
      <c r="P54" s="24">
        <f t="shared" si="1"/>
        <v>606218.98</v>
      </c>
    </row>
    <row r="55" spans="1:16" ht="29" x14ac:dyDescent="0.35">
      <c r="A55" s="22" t="s">
        <v>68</v>
      </c>
      <c r="B55" s="23">
        <f>'[1]P1 Presupuesto Aprobado'!B57</f>
        <v>8650640</v>
      </c>
      <c r="C55" s="23">
        <f>'[1]P1 Presupuesto Aprobado'!C57</f>
        <v>8650640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0</v>
      </c>
      <c r="J55" s="23">
        <f>'[1]P3 Ejecucion '!J57</f>
        <v>0</v>
      </c>
      <c r="K55" s="23">
        <f>'[1]P3 Ejecucion '!K57</f>
        <v>0</v>
      </c>
      <c r="L55" s="23">
        <f>'[1]P3 Ejecucion '!L57</f>
        <v>2431642.25</v>
      </c>
      <c r="M55" s="23">
        <f>'[1]P3 Ejecucion '!M57</f>
        <v>0</v>
      </c>
      <c r="N55" s="23">
        <f>'[1]P3 Ejecucion '!N57</f>
        <v>0</v>
      </c>
      <c r="O55" s="23">
        <f>'[1]P3 Ejecucion '!O57</f>
        <v>0</v>
      </c>
      <c r="P55" s="24">
        <f t="shared" si="1"/>
        <v>2431642.25</v>
      </c>
    </row>
    <row r="56" spans="1:16" ht="29" x14ac:dyDescent="0.35">
      <c r="A56" s="22" t="s">
        <v>69</v>
      </c>
      <c r="B56" s="23">
        <f>'[1]P1 Presupuesto Aprobado'!B58</f>
        <v>0</v>
      </c>
      <c r="C56" s="23">
        <f>'[1]P1 Presupuesto Aprobado'!C58</f>
        <v>21292962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9931250</v>
      </c>
      <c r="N56" s="23">
        <f>'[1]P3 Ejecucion '!N58</f>
        <v>0</v>
      </c>
      <c r="O56" s="23">
        <f>'[1]P3 Ejecucion '!O58</f>
        <v>0</v>
      </c>
      <c r="P56" s="24">
        <f t="shared" si="1"/>
        <v>9931250</v>
      </c>
    </row>
    <row r="57" spans="1:16" ht="29" x14ac:dyDescent="0.35">
      <c r="A57" s="22" t="s">
        <v>70</v>
      </c>
      <c r="B57" s="23">
        <f>'[1]P1 Presupuesto Aprobado'!B59</f>
        <v>1705536</v>
      </c>
      <c r="C57" s="23">
        <f>'[1]P1 Presupuesto Aprobado'!C59</f>
        <v>7533180.7999999998</v>
      </c>
      <c r="D57" s="23">
        <f>'[1]P3 Ejecucion '!D59</f>
        <v>0</v>
      </c>
      <c r="E57" s="23">
        <f>'[1]P3 Ejecucion '!E59</f>
        <v>0</v>
      </c>
      <c r="F57" s="23">
        <f>'[1]P3 Ejecucion '!F59</f>
        <v>44745.599999999999</v>
      </c>
      <c r="G57" s="23">
        <f>'[1]P3 Ejecucion '!G59</f>
        <v>0</v>
      </c>
      <c r="H57" s="23">
        <f>'[1]P3 Ejecucion '!H59</f>
        <v>0</v>
      </c>
      <c r="I57" s="23">
        <f>'[1]P3 Ejecucion '!I59</f>
        <v>0</v>
      </c>
      <c r="J57" s="23">
        <f>'[1]P3 Ejecucion '!J59</f>
        <v>683920.59000000008</v>
      </c>
      <c r="K57" s="23">
        <f>'[1]P3 Ejecucion '!K59</f>
        <v>0</v>
      </c>
      <c r="L57" s="23">
        <f>'[1]P3 Ejecucion '!L59</f>
        <v>624510.28</v>
      </c>
      <c r="M57" s="23">
        <f>'[1]P3 Ejecucion '!M59</f>
        <v>0</v>
      </c>
      <c r="N57" s="23">
        <f>'[1]P3 Ejecucion '!N59</f>
        <v>0</v>
      </c>
      <c r="O57" s="23">
        <f>'[1]P3 Ejecucion '!O59</f>
        <v>0</v>
      </c>
      <c r="P57" s="24">
        <f t="shared" si="1"/>
        <v>1353176.4700000002</v>
      </c>
    </row>
    <row r="58" spans="1:16" x14ac:dyDescent="0.35">
      <c r="A58" s="22" t="s">
        <v>71</v>
      </c>
      <c r="B58" s="23">
        <f>'[1]P1 Presupuesto Aprobado'!B60</f>
        <v>167000</v>
      </c>
      <c r="C58" s="23">
        <f>'[1]P1 Presupuesto Aprobado'!C60</f>
        <v>662000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195644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195644</v>
      </c>
    </row>
    <row r="59" spans="1:16" x14ac:dyDescent="0.35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5">
      <c r="A60" s="22" t="s">
        <v>73</v>
      </c>
      <c r="B60" s="23">
        <f>'[1]P1 Presupuesto Aprobado'!B62</f>
        <v>147000</v>
      </c>
      <c r="C60" s="23">
        <f>'[1]P1 Presupuesto Aprobado'!C62</f>
        <v>147000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9" x14ac:dyDescent="0.35">
      <c r="A61" s="22" t="s">
        <v>74</v>
      </c>
      <c r="B61" s="23">
        <f>'[1]P1 Presupuesto Aprobado'!B63</f>
        <v>53278</v>
      </c>
      <c r="C61" s="23">
        <f>'[1]P1 Presupuesto Aprobado'!C63</f>
        <v>39900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5">
      <c r="A62" s="25" t="s">
        <v>75</v>
      </c>
      <c r="B62" s="21">
        <f>'[1]P1 Presupuesto Aprobado'!B64</f>
        <v>23285250</v>
      </c>
      <c r="C62" s="21">
        <f>'[1]P1 Presupuesto Aprobado'!C64</f>
        <v>25249813.060000002</v>
      </c>
      <c r="D62" s="21">
        <f>'[1]P3 Ejecucion '!D64</f>
        <v>0</v>
      </c>
      <c r="E62" s="21">
        <f>'[1]P3 Ejecucion '!E64</f>
        <v>0</v>
      </c>
      <c r="F62" s="21">
        <f>'[1]P3 Ejecucion '!F64</f>
        <v>233713.38</v>
      </c>
      <c r="G62" s="21">
        <f>'[1]P3 Ejecucion '!G64</f>
        <v>0</v>
      </c>
      <c r="H62" s="21">
        <f>'[1]P3 Ejecucion '!H64</f>
        <v>0</v>
      </c>
      <c r="I62" s="21">
        <f>'[1]P3 Ejecucion '!I64</f>
        <v>0</v>
      </c>
      <c r="J62" s="21">
        <f>'[1]P3 Ejecucion '!J64</f>
        <v>3652685.98</v>
      </c>
      <c r="K62" s="21">
        <f>'[1]P3 Ejecucion '!K64</f>
        <v>5868627.7300000004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0</v>
      </c>
      <c r="P62" s="26">
        <f t="shared" ref="P62" si="6">P63+P64+P65+P66</f>
        <v>9755027.0899999999</v>
      </c>
    </row>
    <row r="63" spans="1:16" x14ac:dyDescent="0.35">
      <c r="A63" s="22" t="s">
        <v>76</v>
      </c>
      <c r="B63" s="23">
        <f>'[1]P1 Presupuesto Aprobado'!B65</f>
        <v>23285250</v>
      </c>
      <c r="C63" s="23">
        <f>'[1]P1 Presupuesto Aprobado'!C65</f>
        <v>25249813.060000002</v>
      </c>
      <c r="D63" s="23">
        <f>'[1]P3 Ejecucion '!D65</f>
        <v>0</v>
      </c>
      <c r="E63" s="23">
        <f>'[1]P3 Ejecucion '!E65</f>
        <v>0</v>
      </c>
      <c r="F63" s="23">
        <f>'[1]P3 Ejecucion '!F65</f>
        <v>233713.38</v>
      </c>
      <c r="G63" s="23">
        <f>'[1]P3 Ejecucion '!G65</f>
        <v>0</v>
      </c>
      <c r="H63" s="23">
        <f>'[1]P3 Ejecucion '!H65</f>
        <v>0</v>
      </c>
      <c r="I63" s="23">
        <f>'[1]P3 Ejecucion '!I65</f>
        <v>0</v>
      </c>
      <c r="J63" s="23">
        <f>'[1]P3 Ejecucion '!J65</f>
        <v>3652685.98</v>
      </c>
      <c r="K63" s="23">
        <f>'[1]P3 Ejecucion '!K65</f>
        <v>5868627.7300000004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0</v>
      </c>
      <c r="P63" s="24">
        <f t="shared" si="1"/>
        <v>9755027.0899999999</v>
      </c>
    </row>
    <row r="64" spans="1:16" x14ac:dyDescent="0.35">
      <c r="A64" s="22" t="s">
        <v>77</v>
      </c>
      <c r="B64" s="23">
        <f>'[1]P1 Presupuesto Aprobado'!B66</f>
        <v>0</v>
      </c>
      <c r="C64" s="23">
        <f>'[1]P1 Presupuesto Aprobado'!C66</f>
        <v>0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0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0</v>
      </c>
    </row>
    <row r="65" spans="1:16" ht="29" x14ac:dyDescent="0.35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5" x14ac:dyDescent="0.35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9" x14ac:dyDescent="0.35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7">P68+P69</f>
        <v>0</v>
      </c>
    </row>
    <row r="68" spans="1:16" x14ac:dyDescent="0.35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9" x14ac:dyDescent="0.35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5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8">P71+P72+P73</f>
        <v>0</v>
      </c>
    </row>
    <row r="71" spans="1:16" ht="29" x14ac:dyDescent="0.35">
      <c r="A71" s="22" t="s">
        <v>84</v>
      </c>
      <c r="B71" s="31"/>
      <c r="C71" s="31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ht="29" x14ac:dyDescent="0.35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9" x14ac:dyDescent="0.35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5">
      <c r="A74" s="18" t="s">
        <v>87</v>
      </c>
      <c r="B74" s="21">
        <f>B75+B78+B81</f>
        <v>0</v>
      </c>
      <c r="C74" s="21">
        <f t="shared" ref="C74:P74" si="9">C75+C78+C81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9"/>
        <v>0</v>
      </c>
      <c r="H74" s="21">
        <f t="shared" si="9"/>
        <v>0</v>
      </c>
      <c r="I74" s="21">
        <f t="shared" si="9"/>
        <v>0</v>
      </c>
      <c r="J74" s="21">
        <f t="shared" si="9"/>
        <v>0</v>
      </c>
      <c r="K74" s="21">
        <f t="shared" si="9"/>
        <v>0</v>
      </c>
      <c r="L74" s="21">
        <f t="shared" si="9"/>
        <v>0</v>
      </c>
      <c r="M74" s="21">
        <f t="shared" si="9"/>
        <v>0</v>
      </c>
      <c r="N74" s="21">
        <f t="shared" si="9"/>
        <v>0</v>
      </c>
      <c r="O74" s="21">
        <f t="shared" si="9"/>
        <v>0</v>
      </c>
      <c r="P74" s="21">
        <f t="shared" si="9"/>
        <v>0</v>
      </c>
    </row>
    <row r="75" spans="1:16" x14ac:dyDescent="0.35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2">
        <f t="shared" ref="P75" si="10">P76+P77</f>
        <v>0</v>
      </c>
    </row>
    <row r="76" spans="1:16" ht="29" x14ac:dyDescent="0.35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1">SUM(D76:O76)</f>
        <v>0</v>
      </c>
    </row>
    <row r="77" spans="1:16" ht="29" x14ac:dyDescent="0.35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1"/>
        <v>0</v>
      </c>
    </row>
    <row r="78" spans="1:16" x14ac:dyDescent="0.35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2">P79+P80</f>
        <v>0</v>
      </c>
    </row>
    <row r="79" spans="1:16" ht="29" x14ac:dyDescent="0.35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1"/>
        <v>0</v>
      </c>
    </row>
    <row r="80" spans="1:16" ht="29" x14ac:dyDescent="0.35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1"/>
        <v>0</v>
      </c>
    </row>
    <row r="81" spans="1:16" x14ac:dyDescent="0.35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3">P82</f>
        <v>0</v>
      </c>
    </row>
    <row r="82" spans="1:16" ht="29" x14ac:dyDescent="0.35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1"/>
        <v>0</v>
      </c>
    </row>
    <row r="83" spans="1:16" x14ac:dyDescent="0.35">
      <c r="A83" s="33" t="s">
        <v>96</v>
      </c>
      <c r="B83" s="34">
        <f>B9+B74</f>
        <v>753935254</v>
      </c>
      <c r="C83" s="34">
        <f t="shared" ref="C83:P83" si="14">C9+C74</f>
        <v>1345840465.9999998</v>
      </c>
      <c r="D83" s="34">
        <f t="shared" si="14"/>
        <v>24068612.43</v>
      </c>
      <c r="E83" s="34">
        <f t="shared" si="14"/>
        <v>38196650.890000001</v>
      </c>
      <c r="F83" s="34">
        <f t="shared" si="14"/>
        <v>39183302.210000001</v>
      </c>
      <c r="G83" s="34">
        <f t="shared" si="14"/>
        <v>25625767.09</v>
      </c>
      <c r="H83" s="34">
        <f t="shared" si="14"/>
        <v>34162544.689999998</v>
      </c>
      <c r="I83" s="34">
        <f t="shared" si="14"/>
        <v>36057207.879999995</v>
      </c>
      <c r="J83" s="34">
        <f t="shared" si="14"/>
        <v>43397562.839999996</v>
      </c>
      <c r="K83" s="34">
        <f t="shared" si="14"/>
        <v>89337608.940000013</v>
      </c>
      <c r="L83" s="34">
        <f t="shared" si="14"/>
        <v>65878662.944000006</v>
      </c>
      <c r="M83" s="34">
        <f t="shared" si="14"/>
        <v>41729951.670000002</v>
      </c>
      <c r="N83" s="34">
        <f t="shared" si="14"/>
        <v>0</v>
      </c>
      <c r="O83" s="34">
        <f t="shared" si="14"/>
        <v>0</v>
      </c>
      <c r="P83" s="34">
        <f t="shared" si="14"/>
        <v>437637871.58399993</v>
      </c>
    </row>
    <row r="84" spans="1:16" x14ac:dyDescent="0.35">
      <c r="A84" s="35" t="s">
        <v>97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8.5" x14ac:dyDescent="0.45">
      <c r="A85" s="37"/>
      <c r="B85" s="38"/>
      <c r="C85" s="39"/>
      <c r="D85" s="38"/>
      <c r="E85" s="38"/>
      <c r="F85" s="38"/>
      <c r="G85" s="38"/>
      <c r="H85" s="38"/>
      <c r="I85" s="38"/>
      <c r="J85" s="38"/>
      <c r="K85" s="38"/>
      <c r="L85" s="40"/>
      <c r="M85" s="40"/>
      <c r="N85" s="40"/>
      <c r="O85" s="40"/>
      <c r="P85" s="40"/>
    </row>
    <row r="86" spans="1:16" x14ac:dyDescent="0.35">
      <c r="A86" s="41" t="s">
        <v>98</v>
      </c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3"/>
      <c r="N86" s="43"/>
      <c r="O86" s="43"/>
      <c r="P86" s="42"/>
    </row>
    <row r="87" spans="1:16" x14ac:dyDescent="0.35">
      <c r="A87" s="44" t="s">
        <v>99</v>
      </c>
      <c r="B87" s="45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x14ac:dyDescent="0.35">
      <c r="A88" s="44" t="s">
        <v>100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 x14ac:dyDescent="0.35">
      <c r="A89" s="44" t="s">
        <v>101</v>
      </c>
      <c r="B89" s="45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x14ac:dyDescent="0.35">
      <c r="A90" s="44" t="s">
        <v>102</v>
      </c>
      <c r="B90" s="45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1:16" x14ac:dyDescent="0.35">
      <c r="A91" s="46" t="s">
        <v>103</v>
      </c>
      <c r="B91" s="45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</row>
    <row r="92" spans="1:16" x14ac:dyDescent="0.35">
      <c r="A92" s="46" t="s">
        <v>104</v>
      </c>
      <c r="B92" s="45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1:16" x14ac:dyDescent="0.35">
      <c r="A93" s="47" t="s">
        <v>105</v>
      </c>
      <c r="B93" s="45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x14ac:dyDescent="0.35">
      <c r="A94" s="47"/>
      <c r="B94" s="45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ht="15" thickBot="1" x14ac:dyDescent="0.4">
      <c r="A95" s="48" t="s">
        <v>106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ht="24.5" thickBot="1" x14ac:dyDescent="0.4">
      <c r="A96" s="50" t="s">
        <v>107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ht="37" thickBot="1" x14ac:dyDescent="0.4">
      <c r="A97" s="51" t="s">
        <v>108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85" thickBot="1" x14ac:dyDescent="0.4">
      <c r="A98" s="52" t="s">
        <v>109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35">
      <c r="A99" s="53"/>
      <c r="B99" s="54"/>
      <c r="C99" s="54"/>
      <c r="D99" s="55"/>
      <c r="E99" s="55"/>
      <c r="F99" s="55"/>
      <c r="G99" s="55"/>
      <c r="H99" s="55"/>
      <c r="I99" s="55"/>
      <c r="J99" s="55"/>
      <c r="K99" s="55"/>
      <c r="L99" s="54"/>
      <c r="M99" s="56"/>
      <c r="N99" s="56"/>
      <c r="O99" s="56"/>
      <c r="P99" s="57"/>
    </row>
    <row r="100" spans="1:16" x14ac:dyDescent="0.35">
      <c r="A100" s="53"/>
      <c r="B100" s="54"/>
      <c r="C100" s="54"/>
      <c r="D100" s="55"/>
      <c r="E100" s="55"/>
      <c r="F100" s="55"/>
      <c r="G100" s="55"/>
      <c r="H100" s="55"/>
      <c r="I100" s="55"/>
      <c r="J100" s="55"/>
      <c r="K100" s="55"/>
      <c r="L100" s="54"/>
      <c r="M100" s="56"/>
      <c r="N100" s="56"/>
      <c r="O100" s="56"/>
      <c r="P100" s="57"/>
    </row>
    <row r="101" spans="1:16" x14ac:dyDescent="0.35">
      <c r="A101" s="53"/>
      <c r="B101" s="54"/>
      <c r="C101" s="54"/>
      <c r="D101" s="55"/>
      <c r="E101" s="55"/>
      <c r="F101" s="55"/>
      <c r="G101" s="55"/>
      <c r="H101" s="55"/>
      <c r="I101" s="55"/>
      <c r="J101" s="55"/>
      <c r="K101" s="55"/>
      <c r="L101" s="54"/>
      <c r="M101" s="56"/>
      <c r="N101" s="56"/>
      <c r="O101" s="56"/>
      <c r="P101" s="57"/>
    </row>
    <row r="102" spans="1:16" x14ac:dyDescent="0.35">
      <c r="A102" s="58" t="s">
        <v>110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4"/>
      <c r="M102" s="56"/>
      <c r="N102" s="56"/>
      <c r="O102" s="56"/>
      <c r="P102" s="57"/>
    </row>
    <row r="103" spans="1:16" x14ac:dyDescent="0.35">
      <c r="A103" s="59" t="s">
        <v>111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4"/>
      <c r="M103" s="56"/>
      <c r="N103" s="56"/>
      <c r="O103" s="56"/>
      <c r="P103" s="57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2023-11-03T16:40:38Z</dcterms:created>
  <dcterms:modified xsi:type="dcterms:W3CDTF">2023-11-03T16:41:51Z</dcterms:modified>
</cp:coreProperties>
</file>